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Table 1" sheetId="2" r:id="rId5"/>
    <sheet name="Sheet 1 - Table 1-1" sheetId="3" r:id="rId6"/>
    <sheet name="Sheet 1 - Democrat" sheetId="4" r:id="rId7"/>
  </sheets>
</workbook>
</file>

<file path=xl/sharedStrings.xml><?xml version="1.0" encoding="utf-8"?>
<sst xmlns="http://schemas.openxmlformats.org/spreadsheetml/2006/main" uniqueCount="41">
  <si>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</si>
  <si>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</si>
  <si>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</si>
  <si>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</si>
  <si>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</si>
  <si>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Table 1</t>
  </si>
  <si>
    <t>Sheet 1 - Table 1</t>
  </si>
  <si>
    <t>WARD</t>
  </si>
  <si>
    <t>DEMOCRAT</t>
  </si>
  <si>
    <t>REPUBLICAN</t>
  </si>
  <si>
    <t>Table 1-1</t>
  </si>
  <si>
    <t>Sheet 1 - Table 1-1</t>
  </si>
  <si>
    <t>REGISTERED</t>
  </si>
  <si>
    <t>TURNOUT</t>
  </si>
  <si>
    <t>Democrat</t>
  </si>
  <si>
    <t>Sheet 1 - Democrat</t>
  </si>
  <si>
    <t>Ward</t>
  </si>
  <si>
    <t>Registered</t>
  </si>
  <si>
    <t>cards cast</t>
  </si>
  <si>
    <t>Turnout</t>
  </si>
  <si>
    <t>Dem count</t>
  </si>
  <si>
    <t>Dem votes</t>
  </si>
  <si>
    <t>Diff</t>
  </si>
  <si>
    <t>% dem</t>
  </si>
  <si>
    <t>Clinton</t>
  </si>
  <si>
    <t>Sanders</t>
  </si>
  <si>
    <t>Other/</t>
  </si>
  <si>
    <t>Rep Count</t>
  </si>
  <si>
    <t>Rep votes</t>
  </si>
  <si>
    <t>spoiled?</t>
  </si>
  <si>
    <t>% rep</t>
  </si>
  <si>
    <t>Trump</t>
  </si>
  <si>
    <t>Cruz</t>
  </si>
  <si>
    <t>Kasich</t>
  </si>
  <si>
    <t>Other</t>
  </si>
  <si>
    <t>Lib count</t>
  </si>
  <si>
    <t>Lib votes</t>
  </si>
  <si>
    <t>Con count</t>
  </si>
  <si>
    <t>Con votes</t>
  </si>
  <si>
    <t>Cast calc</t>
  </si>
  <si>
    <t>Ck</t>
  </si>
</sst>
</file>

<file path=xl/styles.xml><?xml version="1.0" encoding="utf-8"?>
<styleSheet xmlns="http://schemas.openxmlformats.org/spreadsheetml/2006/main">
  <numFmts count="2">
    <numFmt numFmtId="0" formatCode="General"/>
    <numFmt numFmtId="59" formatCode="0.0%"/>
  </numFmts>
  <fonts count="5">
    <font>
      <sz val="10"/>
      <color indexed="8"/>
      <name val="Helvetica"/>
    </font>
    <font>
      <sz val="12"/>
      <color indexed="8"/>
      <name val="Helvetica"/>
    </font>
    <font>
      <sz val="14"/>
      <color indexed="8"/>
      <name val="Helvetica"/>
    </font>
    <font>
      <u val="single"/>
      <sz val="12"/>
      <color indexed="11"/>
      <name val="Helvetica"/>
    </font>
    <font>
      <b val="1"/>
      <sz val="10"/>
      <color indexed="8"/>
      <name val="Helvetica"/>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10">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4"/>
      </right>
      <top style="thin">
        <color indexed="13"/>
      </top>
      <bottom style="thin">
        <color indexed="14"/>
      </bottom>
      <diagonal/>
    </border>
    <border>
      <left style="thin">
        <color indexed="14"/>
      </left>
      <right style="thin">
        <color indexed="13"/>
      </right>
      <top style="thin">
        <color indexed="13"/>
      </top>
      <bottom style="thin">
        <color indexed="14"/>
      </bottom>
      <diagonal/>
    </border>
  </borders>
  <cellStyleXfs count="1">
    <xf numFmtId="0" fontId="0" applyNumberFormat="0" applyFont="1" applyFill="0" applyBorder="0" applyAlignment="1" applyProtection="0">
      <alignment vertical="top" wrapText="1"/>
    </xf>
  </cellStyleXfs>
  <cellXfs count="39">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49" fontId="4" fillId="4" borderId="1" applyNumberFormat="1" applyFont="1" applyFill="1" applyBorder="1" applyAlignment="1" applyProtection="0">
      <alignment horizontal="center" vertical="top" wrapText="1"/>
    </xf>
    <xf numFmtId="0" fontId="4" fillId="5" borderId="2" applyNumberFormat="1" applyFont="1" applyFill="1" applyBorder="1" applyAlignment="1" applyProtection="0">
      <alignment horizontal="center" vertical="top" wrapText="1"/>
    </xf>
    <xf numFmtId="59" fontId="0" borderId="3" applyNumberFormat="1" applyFont="1" applyFill="0" applyBorder="1" applyAlignment="1" applyProtection="0">
      <alignment horizontal="center" vertical="top" wrapText="1"/>
    </xf>
    <xf numFmtId="59" fontId="0" borderId="4" applyNumberFormat="1" applyFont="1" applyFill="0" applyBorder="1" applyAlignment="1" applyProtection="0">
      <alignment horizontal="center" vertical="top" wrapText="1"/>
    </xf>
    <xf numFmtId="0" fontId="4" fillId="5" borderId="5" applyNumberFormat="1" applyFont="1" applyFill="1" applyBorder="1" applyAlignment="1" applyProtection="0">
      <alignment horizontal="center" vertical="top" wrapText="1"/>
    </xf>
    <xf numFmtId="59" fontId="0" borderId="6" applyNumberFormat="1" applyFont="1" applyFill="0" applyBorder="1" applyAlignment="1" applyProtection="0">
      <alignment horizontal="center" vertical="top" wrapText="1"/>
    </xf>
    <xf numFmtId="59" fontId="0" borderId="7" applyNumberFormat="1" applyFont="1" applyFill="0" applyBorder="1" applyAlignment="1" applyProtection="0">
      <alignment horizontal="center" vertical="top" wrapText="1"/>
    </xf>
    <xf numFmtId="0" fontId="4" fillId="5" borderId="8" applyNumberFormat="1" applyFont="1" applyFill="1" applyBorder="1" applyAlignment="1" applyProtection="0">
      <alignment horizontal="center" vertical="top" wrapText="1"/>
    </xf>
    <xf numFmtId="59" fontId="0" borderId="9" applyNumberFormat="1" applyFont="1" applyFill="0" applyBorder="1" applyAlignment="1" applyProtection="0">
      <alignment horizontal="center" vertical="top" wrapText="1"/>
    </xf>
    <xf numFmtId="59" fontId="0" borderId="1" applyNumberFormat="1" applyFont="1" applyFill="0" applyBorder="1" applyAlignment="1" applyProtection="0">
      <alignment horizontal="center" vertical="top" wrapText="1"/>
    </xf>
    <xf numFmtId="0" fontId="4" borderId="4" applyNumberFormat="0" applyFont="1" applyFill="0" applyBorder="1" applyAlignment="1" applyProtection="0">
      <alignment vertical="top" wrapText="1"/>
    </xf>
    <xf numFmtId="59" fontId="4" borderId="4" applyNumberFormat="1" applyFont="1" applyFill="0" applyBorder="1" applyAlignment="1" applyProtection="0">
      <alignment horizontal="center" vertical="top" wrapText="1"/>
    </xf>
    <xf numFmtId="0" fontId="0" applyNumberFormat="1" applyFont="1" applyFill="0" applyBorder="0" applyAlignment="1" applyProtection="0">
      <alignment vertical="top" wrapText="1"/>
    </xf>
    <xf numFmtId="0" fontId="0" borderId="3" applyNumberFormat="1" applyFont="1" applyFill="0" applyBorder="1" applyAlignment="1" applyProtection="0">
      <alignment vertical="top" wrapText="1"/>
    </xf>
    <xf numFmtId="0" fontId="0" borderId="6" applyNumberFormat="1" applyFont="1" applyFill="0" applyBorder="1" applyAlignment="1" applyProtection="0">
      <alignment vertical="top" wrapText="1"/>
    </xf>
    <xf numFmtId="0" fontId="0" borderId="9" applyNumberFormat="1" applyFont="1" applyFill="0" applyBorder="1" applyAlignment="1" applyProtection="0">
      <alignment vertical="top" wrapText="1"/>
    </xf>
    <xf numFmtId="0" fontId="4" borderId="4"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4" borderId="1" applyNumberFormat="1" applyFont="1" applyFill="1" applyBorder="1" applyAlignment="1" applyProtection="0">
      <alignment vertical="top" wrapText="1"/>
    </xf>
    <xf numFmtId="10" fontId="4" fillId="4" borderId="1" applyNumberFormat="1" applyFont="1" applyFill="1" applyBorder="1" applyAlignment="1" applyProtection="0">
      <alignment vertical="top" wrapText="1"/>
    </xf>
    <xf numFmtId="0" fontId="0" borderId="4" applyNumberFormat="1" applyFont="1" applyFill="0" applyBorder="1" applyAlignment="1" applyProtection="0">
      <alignment vertical="top" wrapText="1"/>
    </xf>
    <xf numFmtId="59" fontId="0" borderId="4" applyNumberFormat="1" applyFont="1" applyFill="0" applyBorder="1" applyAlignment="1" applyProtection="0">
      <alignment vertical="top" wrapText="1"/>
    </xf>
    <xf numFmtId="10" fontId="0" borderId="4"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59" fontId="0" borderId="7" applyNumberFormat="1" applyFont="1" applyFill="0" applyBorder="1" applyAlignment="1" applyProtection="0">
      <alignment vertical="top" wrapText="1"/>
    </xf>
    <xf numFmtId="10" fontId="0" borderId="7" applyNumberFormat="1" applyFont="1" applyFill="0" applyBorder="1" applyAlignment="1" applyProtection="0">
      <alignment vertical="top" wrapText="1"/>
    </xf>
    <xf numFmtId="0" fontId="0" borderId="1" applyNumberFormat="1" applyFont="1" applyFill="0" applyBorder="1" applyAlignment="1" applyProtection="0">
      <alignment vertical="top" wrapText="1"/>
    </xf>
    <xf numFmtId="59" fontId="0" borderId="1" applyNumberFormat="1" applyFont="1" applyFill="0" applyBorder="1" applyAlignment="1" applyProtection="0">
      <alignment vertical="top" wrapText="1"/>
    </xf>
    <xf numFmtId="10" fontId="0" borderId="1" applyNumberFormat="1" applyFont="1" applyFill="0" applyBorder="1" applyAlignment="1" applyProtection="0">
      <alignment vertical="top" wrapText="1"/>
    </xf>
    <xf numFmtId="0" fontId="4" borderId="4" applyNumberFormat="1" applyFont="1" applyFill="0" applyBorder="1" applyAlignment="1" applyProtection="0">
      <alignment horizontal="center" vertical="top" wrapText="1"/>
    </xf>
    <xf numFmtId="59" fontId="4" borderId="4" applyNumberFormat="1" applyFont="1" applyFill="0" applyBorder="1" applyAlignment="1" applyProtection="0">
      <alignment vertical="top" wrapText="1"/>
    </xf>
    <xf numFmtId="10" fontId="4" borderId="4"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s="4"/>
      <c r="C11" t="s" s="4">
        <v>10</v>
      </c>
      <c r="D11" t="s" s="5">
        <v>11</v>
      </c>
    </row>
    <row r="12">
      <c r="B12" s="4"/>
      <c r="C12" t="s" s="4">
        <v>14</v>
      </c>
      <c r="D12" t="s" s="5">
        <v>15</v>
      </c>
    </row>
  </sheetData>
  <mergeCells count="1">
    <mergeCell ref="B3:D3"/>
  </mergeCells>
  <hyperlinks>
    <hyperlink ref="D10" location="'Sheet 1 - Table 1'!R1C1" tooltip="" display="Sheet 1 - Table 1"/>
    <hyperlink ref="D11" location="'Sheet 1 - Table 1-1'!R1C1" tooltip="" display="Sheet 1 - Table 1-1"/>
    <hyperlink ref="D12" location="'Sheet 1 - Democrat'!R1C1" tooltip="" display="Sheet 1 - Democrat"/>
  </hyperlinks>
</worksheet>
</file>

<file path=xl/worksheets/sheet2.xml><?xml version="1.0" encoding="utf-8"?>
<worksheet xmlns:r="http://schemas.openxmlformats.org/officeDocument/2006/relationships" xmlns="http://schemas.openxmlformats.org/spreadsheetml/2006/main">
  <sheetPr>
    <pageSetUpPr fitToPage="1"/>
  </sheetPr>
  <dimension ref="A1:C3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6.60156" style="6" customWidth="1"/>
    <col min="2" max="2" width="16.3516" style="6" customWidth="1"/>
    <col min="3" max="3" width="16.3516" style="6" customWidth="1"/>
    <col min="4" max="256" width="16.3516" style="6" customWidth="1"/>
  </cols>
  <sheetData>
    <row r="1" ht="20.55" customHeight="1">
      <c r="A1" t="s" s="7">
        <v>7</v>
      </c>
      <c r="B1" t="s" s="7">
        <v>8</v>
      </c>
      <c r="C1" t="s" s="7">
        <v>9</v>
      </c>
    </row>
    <row r="2" ht="20.55" customHeight="1">
      <c r="A2" s="8">
        <v>4</v>
      </c>
      <c r="B2" s="9">
        <f>'Sheet 1 - Democrat'!H5</f>
        <v>0.9302752293577982</v>
      </c>
      <c r="C2" s="10">
        <f>'Sheet 1 - Democrat'!Q5</f>
        <v>0.06862385321100918</v>
      </c>
    </row>
    <row r="3" ht="20.35" customHeight="1">
      <c r="A3" s="11">
        <v>22</v>
      </c>
      <c r="B3" s="12">
        <f>'Sheet 1 - Democrat'!H23</f>
        <v>0.9891732283464567</v>
      </c>
      <c r="C3" s="13">
        <f>'Sheet 1 - Democrat'!Q23</f>
        <v>0.008858267716535433</v>
      </c>
    </row>
    <row r="4" ht="20.35" customHeight="1">
      <c r="A4" s="11">
        <v>1</v>
      </c>
      <c r="B4" s="12">
        <f>'Sheet 1 - Democrat'!H2</f>
        <v>0.7667320078409409</v>
      </c>
      <c r="C4" s="13">
        <f>'Sheet 1 - Democrat'!Q2</f>
        <v>0.2296275553066368</v>
      </c>
    </row>
    <row r="5" ht="20.35" customHeight="1">
      <c r="A5" s="11">
        <v>27</v>
      </c>
      <c r="B5" s="12">
        <f>'Sheet 1 - Democrat'!H28</f>
        <v>0.9876635514018691</v>
      </c>
      <c r="C5" s="13">
        <f>'Sheet 1 - Democrat'!Q28</f>
        <v>0.01158878504672897</v>
      </c>
    </row>
    <row r="6" ht="20.35" customHeight="1">
      <c r="A6" s="11">
        <v>21</v>
      </c>
      <c r="B6" s="12">
        <f>'Sheet 1 - Democrat'!H22</f>
        <v>0.9909609895337773</v>
      </c>
      <c r="C6" s="13">
        <f>'Sheet 1 - Democrat'!Q22</f>
        <v>0.008563273073263558</v>
      </c>
    </row>
    <row r="7" ht="20.35" customHeight="1">
      <c r="A7" s="11">
        <v>2</v>
      </c>
      <c r="B7" s="12">
        <f>'Sheet 1 - Democrat'!H3</f>
        <v>0.835721775602936</v>
      </c>
      <c r="C7" s="13">
        <f>'Sheet 1 - Democrat'!Q3</f>
        <v>0.1632296399860189</v>
      </c>
    </row>
    <row r="8" ht="20.35" customHeight="1">
      <c r="A8" s="11">
        <v>3</v>
      </c>
      <c r="B8" s="12">
        <f>'Sheet 1 - Democrat'!H4</f>
        <v>0.9268051434223541</v>
      </c>
      <c r="C8" s="13">
        <f>'Sheet 1 - Democrat'!Q4</f>
        <v>0.07270029673590504</v>
      </c>
    </row>
    <row r="9" ht="20.35" customHeight="1">
      <c r="A9" s="11">
        <v>18</v>
      </c>
      <c r="B9" s="12">
        <f>'Sheet 1 - Democrat'!H19</f>
        <v>0.9824822959373836</v>
      </c>
      <c r="C9" s="13">
        <f>'Sheet 1 - Democrat'!Q19</f>
        <v>0.01677226984718599</v>
      </c>
    </row>
    <row r="10" ht="20.35" customHeight="1">
      <c r="A10" s="11">
        <v>26</v>
      </c>
      <c r="B10" s="12">
        <f>'Sheet 1 - Democrat'!H27</f>
        <v>0.9039250146455771</v>
      </c>
      <c r="C10" s="13">
        <f>'Sheet 1 - Democrat'!Q27</f>
        <v>0.09256004686584651</v>
      </c>
    </row>
    <row r="11" ht="20.35" customHeight="1">
      <c r="A11" s="11">
        <v>19</v>
      </c>
      <c r="B11" s="12">
        <f>'Sheet 1 - Democrat'!H20</f>
        <v>0.6937901498929336</v>
      </c>
      <c r="C11" s="13">
        <f>'Sheet 1 - Democrat'!Q20</f>
        <v>0.3037116345467523</v>
      </c>
    </row>
    <row r="12" ht="20.35" customHeight="1">
      <c r="A12" s="11">
        <v>5</v>
      </c>
      <c r="B12" s="12">
        <f>'Sheet 1 - Democrat'!H6</f>
        <v>0.8491358024691358</v>
      </c>
      <c r="C12" s="13">
        <f>'Sheet 1 - Democrat'!Q6</f>
        <v>0.1493827160493827</v>
      </c>
    </row>
    <row r="13" ht="20.35" customHeight="1">
      <c r="A13" s="11">
        <v>20</v>
      </c>
      <c r="B13" s="12">
        <f>'Sheet 1 - Democrat'!H21</f>
        <v>0.591336563123397</v>
      </c>
      <c r="C13" s="13">
        <f>'Sheet 1 - Democrat'!Q21</f>
        <v>0.4072385294955828</v>
      </c>
    </row>
    <row r="14" ht="20.35" customHeight="1">
      <c r="A14" s="11">
        <v>6</v>
      </c>
      <c r="B14" s="12">
        <f>'Sheet 1 - Democrat'!H7</f>
        <v>0.8036589349885658</v>
      </c>
      <c r="C14" s="13">
        <f>'Sheet 1 - Democrat'!Q7</f>
        <v>0.1940542306435805</v>
      </c>
    </row>
    <row r="15" ht="20.35" customHeight="1">
      <c r="A15" s="11">
        <v>8</v>
      </c>
      <c r="B15" s="12">
        <f>'Sheet 1 - Democrat'!H9</f>
        <v>0.9182058047493403</v>
      </c>
      <c r="C15" s="13">
        <f>'Sheet 1 - Democrat'!Q9</f>
        <v>0.079155672823219</v>
      </c>
    </row>
    <row r="16" ht="20.35" customHeight="1">
      <c r="A16" s="11">
        <v>15</v>
      </c>
      <c r="B16" s="12">
        <f>'Sheet 1 - Democrat'!H16</f>
        <v>0.9877876937529356</v>
      </c>
      <c r="C16" s="13">
        <f>'Sheet 1 - Democrat'!Q16</f>
        <v>0.00986378581493659</v>
      </c>
    </row>
    <row r="17" ht="20.35" customHeight="1">
      <c r="A17" s="11">
        <v>9</v>
      </c>
      <c r="B17" s="12">
        <f>'Sheet 1 - Democrat'!H10</f>
        <v>0.9375873311597578</v>
      </c>
      <c r="C17" s="13">
        <f>'Sheet 1 - Democrat'!Q10</f>
        <v>0.06008383791336749</v>
      </c>
    </row>
    <row r="18" ht="20.35" customHeight="1">
      <c r="A18" s="11">
        <v>17</v>
      </c>
      <c r="B18" s="12">
        <f>'Sheet 1 - Democrat'!H18</f>
        <v>0.7366957903097696</v>
      </c>
      <c r="C18" s="13">
        <f>'Sheet 1 - Democrat'!Q18</f>
        <v>0.2597299444003177</v>
      </c>
    </row>
    <row r="19" ht="20.35" customHeight="1">
      <c r="A19" s="11">
        <v>25</v>
      </c>
      <c r="B19" s="12">
        <f>'Sheet 1 - Democrat'!H26</f>
        <v>0.8286038592508513</v>
      </c>
      <c r="C19" s="13">
        <f>'Sheet 1 - Democrat'!Q26</f>
        <v>0.1674233825198638</v>
      </c>
    </row>
    <row r="20" ht="20.35" customHeight="1">
      <c r="A20" s="11">
        <v>7</v>
      </c>
      <c r="B20" s="12">
        <f>'Sheet 1 - Democrat'!H8</f>
        <v>0.8823529411764706</v>
      </c>
      <c r="C20" s="13">
        <f>'Sheet 1 - Democrat'!Q8</f>
        <v>0.1158998252766453</v>
      </c>
    </row>
    <row r="21" ht="20.35" customHeight="1">
      <c r="A21" s="11">
        <v>28</v>
      </c>
      <c r="B21" s="12">
        <f>'Sheet 1 - Democrat'!H29</f>
        <v>0.9777462121212122</v>
      </c>
      <c r="C21" s="13">
        <f>'Sheet 1 - Democrat'!Q29</f>
        <v>0.02225378787878788</v>
      </c>
    </row>
    <row r="22" ht="20.35" customHeight="1">
      <c r="A22" s="11">
        <v>11</v>
      </c>
      <c r="B22" s="12">
        <f>'Sheet 1 - Democrat'!H12</f>
        <v>0.5747153148965838</v>
      </c>
      <c r="C22" s="13">
        <f>'Sheet 1 - Democrat'!Q12</f>
        <v>0.4236579130838949</v>
      </c>
    </row>
    <row r="23" ht="20.35" customHeight="1">
      <c r="A23" s="11">
        <v>14</v>
      </c>
      <c r="B23" s="12">
        <f>'Sheet 1 - Democrat'!H15</f>
        <v>0.8426334805299077</v>
      </c>
      <c r="C23" s="13">
        <f>'Sheet 1 - Democrat'!Q15</f>
        <v>0.1549578482537134</v>
      </c>
    </row>
    <row r="24" ht="20.35" customHeight="1">
      <c r="A24" s="11">
        <v>10</v>
      </c>
      <c r="B24" s="12">
        <f>'Sheet 1 - Democrat'!H11</f>
        <v>0.8479405388665221</v>
      </c>
      <c r="C24" s="13">
        <f>'Sheet 1 - Democrat'!Q11</f>
        <v>0.1492722205017033</v>
      </c>
    </row>
    <row r="25" ht="20.35" customHeight="1">
      <c r="A25" s="11">
        <v>24</v>
      </c>
      <c r="B25" s="12">
        <f>'Sheet 1 - Democrat'!H25</f>
        <v>0.9598373157092018</v>
      </c>
      <c r="C25" s="13">
        <f>'Sheet 1 - Democrat'!Q25</f>
        <v>0.03914590747330961</v>
      </c>
    </row>
    <row r="26" ht="20.35" customHeight="1">
      <c r="A26" s="11">
        <v>13</v>
      </c>
      <c r="B26" s="12">
        <f>'Sheet 1 - Democrat'!H14</f>
        <v>0.724651765468092</v>
      </c>
      <c r="C26" s="13">
        <f>'Sheet 1 - Democrat'!Q14</f>
        <v>0.2727567217363135</v>
      </c>
    </row>
    <row r="27" ht="20.35" customHeight="1">
      <c r="A27" s="11">
        <v>23</v>
      </c>
      <c r="B27" s="12">
        <f>'Sheet 1 - Democrat'!H24</f>
        <v>0.7373994070309191</v>
      </c>
      <c r="C27" s="13">
        <f>'Sheet 1 - Democrat'!Q24</f>
        <v>0.2592121982210928</v>
      </c>
    </row>
    <row r="28" ht="20.35" customHeight="1">
      <c r="A28" s="11">
        <v>12</v>
      </c>
      <c r="B28" s="12">
        <f>'Sheet 1 - Democrat'!H13</f>
        <v>0.6301568154402895</v>
      </c>
      <c r="C28" s="13">
        <f>'Sheet 1 - Democrat'!Q13</f>
        <v>0.3657418576598311</v>
      </c>
    </row>
    <row r="29" ht="20.55" customHeight="1">
      <c r="A29" s="14">
        <v>16</v>
      </c>
      <c r="B29" s="15">
        <f>'Sheet 1 - Democrat'!H17</f>
        <v>0.6969244550612123</v>
      </c>
      <c r="C29" s="16">
        <f>'Sheet 1 - Democrat'!Q17</f>
        <v>0.2997909823828008</v>
      </c>
    </row>
    <row r="30" ht="18" customHeight="1">
      <c r="A30" s="17"/>
      <c r="B30" s="18">
        <f>'Sheet 1 - Democrat'!H30</f>
        <v>0.8179176061202413</v>
      </c>
      <c r="C30" s="10">
        <f>'Sheet 1 - Democrat'!Q30</f>
        <v>0.1799319683561626</v>
      </c>
    </row>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C3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6.60156" style="19" customWidth="1"/>
    <col min="2" max="2" width="16.3516" style="19" customWidth="1"/>
    <col min="3" max="3" width="16.3516" style="19" customWidth="1"/>
    <col min="4" max="256" width="16.3516" style="19" customWidth="1"/>
  </cols>
  <sheetData>
    <row r="1" ht="20.55" customHeight="1">
      <c r="A1" t="s" s="7">
        <v>7</v>
      </c>
      <c r="B1" t="s" s="7">
        <v>12</v>
      </c>
      <c r="C1" t="s" s="7">
        <v>13</v>
      </c>
    </row>
    <row r="2" ht="20.55" customHeight="1">
      <c r="A2" s="8">
        <v>1</v>
      </c>
      <c r="B2" s="20">
        <f>'Sheet 1 - Democrat'!B2</f>
        <v>6831</v>
      </c>
      <c r="C2" s="10">
        <f>'Sheet 1 - Democrat'!D2</f>
        <v>0.5227638705899575</v>
      </c>
    </row>
    <row r="3" ht="20.35" customHeight="1">
      <c r="A3" s="11">
        <v>2</v>
      </c>
      <c r="B3" s="21">
        <f>'Sheet 1 - Democrat'!B3</f>
        <v>6014</v>
      </c>
      <c r="C3" s="13">
        <f>'Sheet 1 - Democrat'!D3</f>
        <v>0.4757233122713668</v>
      </c>
    </row>
    <row r="4" ht="20.35" customHeight="1">
      <c r="A4" s="11">
        <v>3</v>
      </c>
      <c r="B4" s="21">
        <f>'Sheet 1 - Democrat'!B4</f>
        <v>5380</v>
      </c>
      <c r="C4" s="13">
        <f>'Sheet 1 - Democrat'!D4</f>
        <v>0.3758364312267658</v>
      </c>
    </row>
    <row r="5" ht="20.35" customHeight="1">
      <c r="A5" s="11">
        <v>4</v>
      </c>
      <c r="B5" s="21">
        <f>'Sheet 1 - Democrat'!B5</f>
        <v>6398</v>
      </c>
      <c r="C5" s="13">
        <f>'Sheet 1 - Democrat'!D5</f>
        <v>0.4259143482338231</v>
      </c>
    </row>
    <row r="6" ht="20.35" customHeight="1">
      <c r="A6" s="11">
        <v>5</v>
      </c>
      <c r="B6" s="21">
        <f>'Sheet 1 - Democrat'!B6</f>
        <v>7262</v>
      </c>
      <c r="C6" s="13">
        <f>'Sheet 1 - Democrat'!D6</f>
        <v>0.5576976039658497</v>
      </c>
    </row>
    <row r="7" ht="20.35" customHeight="1">
      <c r="A7" s="11">
        <v>6</v>
      </c>
      <c r="B7" s="21">
        <f>'Sheet 1 - Democrat'!B7</f>
        <v>6357</v>
      </c>
      <c r="C7" s="13">
        <f>'Sheet 1 - Democrat'!D7</f>
        <v>0.4815164385716533</v>
      </c>
    </row>
    <row r="8" ht="20.35" customHeight="1">
      <c r="A8" s="11">
        <v>7</v>
      </c>
      <c r="B8" s="21">
        <f>'Sheet 1 - Democrat'!B8</f>
        <v>7193</v>
      </c>
      <c r="C8" s="13">
        <f>'Sheet 1 - Democrat'!D8</f>
        <v>0.4774085916863617</v>
      </c>
    </row>
    <row r="9" ht="20.35" customHeight="1">
      <c r="A9" s="11">
        <v>8</v>
      </c>
      <c r="B9" s="21">
        <f>'Sheet 1 - Democrat'!B9</f>
        <v>5408</v>
      </c>
      <c r="C9" s="13">
        <f>'Sheet 1 - Democrat'!D9</f>
        <v>0.3504068047337278</v>
      </c>
    </row>
    <row r="10" ht="20.35" customHeight="1">
      <c r="A10" s="11">
        <v>9</v>
      </c>
      <c r="B10" s="21">
        <f>'Sheet 1 - Democrat'!B10</f>
        <v>5324</v>
      </c>
      <c r="C10" s="13">
        <f>'Sheet 1 - Democrat'!D10</f>
        <v>0.4032682193839219</v>
      </c>
    </row>
    <row r="11" ht="20.35" customHeight="1">
      <c r="A11" s="11">
        <v>10</v>
      </c>
      <c r="B11" s="21">
        <f>'Sheet 1 - Democrat'!B11</f>
        <v>6667</v>
      </c>
      <c r="C11" s="13">
        <f>'Sheet 1 - Democrat'!D11</f>
        <v>0.4843257837108145</v>
      </c>
    </row>
    <row r="12" ht="20.35" customHeight="1">
      <c r="A12" s="11">
        <v>11</v>
      </c>
      <c r="B12" s="21">
        <f>'Sheet 1 - Democrat'!B12</f>
        <v>7974</v>
      </c>
      <c r="C12" s="13">
        <f>'Sheet 1 - Democrat'!D12</f>
        <v>0.5396287935791322</v>
      </c>
    </row>
    <row r="13" ht="20.35" customHeight="1">
      <c r="A13" s="11">
        <v>12</v>
      </c>
      <c r="B13" s="21">
        <f>'Sheet 1 - Democrat'!B13</f>
        <v>8052</v>
      </c>
      <c r="C13" s="13">
        <f>'Sheet 1 - Democrat'!D13</f>
        <v>0.5147789369100845</v>
      </c>
    </row>
    <row r="14" ht="20.35" customHeight="1">
      <c r="A14" s="11">
        <v>13</v>
      </c>
      <c r="B14" s="21">
        <f>'Sheet 1 - Democrat'!B14</f>
        <v>6535</v>
      </c>
      <c r="C14" s="13">
        <f>'Sheet 1 - Democrat'!D14</f>
        <v>0.4723794950267789</v>
      </c>
    </row>
    <row r="15" ht="20.35" customHeight="1">
      <c r="A15" s="11">
        <v>14</v>
      </c>
      <c r="B15" s="21">
        <f>'Sheet 1 - Democrat'!B15</f>
        <v>5958</v>
      </c>
      <c r="C15" s="13">
        <f>'Sheet 1 - Democrat'!D15</f>
        <v>0.4180933199060087</v>
      </c>
    </row>
    <row r="16" ht="20.35" customHeight="1">
      <c r="A16" s="11">
        <v>15</v>
      </c>
      <c r="B16" s="21">
        <f>'Sheet 1 - Democrat'!B16</f>
        <v>6785</v>
      </c>
      <c r="C16" s="13">
        <f>'Sheet 1 - Democrat'!D16</f>
        <v>0.3137803979366249</v>
      </c>
    </row>
    <row r="17" ht="20.35" customHeight="1">
      <c r="A17" s="11">
        <v>16</v>
      </c>
      <c r="B17" s="21">
        <f>'Sheet 1 - Democrat'!B17</f>
        <v>7071</v>
      </c>
      <c r="C17" s="13">
        <f>'Sheet 1 - Democrat'!D17</f>
        <v>0.4736246641210579</v>
      </c>
    </row>
    <row r="18" ht="20.35" customHeight="1">
      <c r="A18" s="11">
        <v>17</v>
      </c>
      <c r="B18" s="21">
        <f>'Sheet 1 - Democrat'!B18</f>
        <v>5883</v>
      </c>
      <c r="C18" s="13">
        <f>'Sheet 1 - Democrat'!D18</f>
        <v>0.4280129185789563</v>
      </c>
    </row>
    <row r="19" ht="20.35" customHeight="1">
      <c r="A19" s="11">
        <v>18</v>
      </c>
      <c r="B19" s="21">
        <f>'Sheet 1 - Democrat'!B19</f>
        <v>7327</v>
      </c>
      <c r="C19" s="13">
        <f>'Sheet 1 - Democrat'!D19</f>
        <v>0.3661798826259042</v>
      </c>
    </row>
    <row r="20" ht="20.35" customHeight="1">
      <c r="A20" s="11">
        <v>19</v>
      </c>
      <c r="B20" s="21">
        <f>'Sheet 1 - Democrat'!B20</f>
        <v>6376</v>
      </c>
      <c r="C20" s="13">
        <f>'Sheet 1 - Democrat'!D20</f>
        <v>0.4394604767879549</v>
      </c>
    </row>
    <row r="21" ht="20.35" customHeight="1">
      <c r="A21" s="11">
        <v>20</v>
      </c>
      <c r="B21" s="21">
        <f>'Sheet 1 - Democrat'!B21</f>
        <v>7360</v>
      </c>
      <c r="C21" s="13">
        <f>'Sheet 1 - Democrat'!D21</f>
        <v>0.4767663043478261</v>
      </c>
    </row>
    <row r="22" ht="20.35" customHeight="1">
      <c r="A22" s="11">
        <v>21</v>
      </c>
      <c r="B22" s="21">
        <f>'Sheet 1 - Democrat'!B22</f>
        <v>6726</v>
      </c>
      <c r="C22" s="13">
        <f>'Sheet 1 - Democrat'!D22</f>
        <v>0.3125185845970859</v>
      </c>
    </row>
    <row r="23" ht="20.35" customHeight="1">
      <c r="A23" s="11">
        <v>22</v>
      </c>
      <c r="B23" s="21">
        <f>'Sheet 1 - Democrat'!B23</f>
        <v>6280</v>
      </c>
      <c r="C23" s="13">
        <f>'Sheet 1 - Democrat'!D23</f>
        <v>0.3235668789808917</v>
      </c>
    </row>
    <row r="24" ht="20.35" customHeight="1">
      <c r="A24" s="11">
        <v>23</v>
      </c>
      <c r="B24" s="21">
        <f>'Sheet 1 - Democrat'!B24</f>
        <v>5870</v>
      </c>
      <c r="C24" s="13">
        <f>'Sheet 1 - Democrat'!D24</f>
        <v>0.4022146507666099</v>
      </c>
    </row>
    <row r="25" ht="20.35" customHeight="1">
      <c r="A25" s="11">
        <v>24</v>
      </c>
      <c r="B25" s="21">
        <f>'Sheet 1 - Democrat'!B25</f>
        <v>6319</v>
      </c>
      <c r="C25" s="13">
        <f>'Sheet 1 - Democrat'!D25</f>
        <v>0.3112834309226143</v>
      </c>
    </row>
    <row r="26" ht="20.35" customHeight="1">
      <c r="A26" s="11">
        <v>25</v>
      </c>
      <c r="B26" s="21">
        <f>'Sheet 1 - Democrat'!B26</f>
        <v>5352</v>
      </c>
      <c r="C26" s="13">
        <f>'Sheet 1 - Democrat'!D26</f>
        <v>0.3292227204783258</v>
      </c>
    </row>
    <row r="27" ht="20.35" customHeight="1">
      <c r="A27" s="11">
        <v>26</v>
      </c>
      <c r="B27" s="21">
        <f>'Sheet 1 - Democrat'!B27</f>
        <v>5296</v>
      </c>
      <c r="C27" s="13">
        <f>'Sheet 1 - Democrat'!D27</f>
        <v>0.3223187311178248</v>
      </c>
    </row>
    <row r="28" ht="20.35" customHeight="1">
      <c r="A28" s="11">
        <v>27</v>
      </c>
      <c r="B28" s="21">
        <f>'Sheet 1 - Democrat'!B28</f>
        <v>7779</v>
      </c>
      <c r="C28" s="13">
        <f>'Sheet 1 - Democrat'!D28</f>
        <v>0.3438745340017997</v>
      </c>
    </row>
    <row r="29" ht="20.55" customHeight="1">
      <c r="A29" s="14">
        <v>28</v>
      </c>
      <c r="B29" s="22">
        <f>'Sheet 1 - Democrat'!B29</f>
        <v>5997</v>
      </c>
      <c r="C29" s="16">
        <f>'Sheet 1 - Democrat'!D29</f>
        <v>0.352176088044022</v>
      </c>
    </row>
    <row r="30" ht="18" customHeight="1">
      <c r="A30" s="17"/>
      <c r="B30" s="23">
        <f>'Sheet 1 - Democrat'!B30</f>
        <v>181774</v>
      </c>
      <c r="C30" s="10">
        <f>'Sheet 1 - Democrat'!D30</f>
        <v>0.4221120732337958</v>
      </c>
    </row>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AD3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5.76562" style="24" customWidth="1"/>
    <col min="2" max="2" width="7.5" style="24" customWidth="1"/>
    <col min="3" max="3" width="6.35156" style="24" customWidth="1"/>
    <col min="4" max="4" width="7.67188" style="24" customWidth="1"/>
    <col min="5" max="5" width="6.17188" style="24" customWidth="1"/>
    <col min="6" max="6" width="9.85156" style="24" customWidth="1"/>
    <col min="7" max="7" width="4.35156" style="24" customWidth="1"/>
    <col min="8" max="8" width="6.11719" style="24" customWidth="1"/>
    <col min="9" max="9" width="7.17188" style="24" customWidth="1"/>
    <col min="10" max="10" width="7.17188" style="24" customWidth="1"/>
    <col min="11" max="11" width="8.15625" style="24" customWidth="1"/>
    <col min="12" max="12" width="8.15625" style="24" customWidth="1"/>
    <col min="13" max="13" width="6.35156" style="24" customWidth="1"/>
    <col min="14" max="14" width="6.35156" style="24" customWidth="1"/>
    <col min="15" max="15" width="9.57812" style="24" customWidth="1"/>
    <col min="16" max="16" width="8.35156" style="24" customWidth="1"/>
    <col min="17" max="17" width="6.17188" style="24" customWidth="1"/>
    <col min="18" max="18" width="6.57812" style="24" customWidth="1"/>
    <col min="19" max="19" width="6.57812" style="24" customWidth="1"/>
    <col min="20" max="20" width="5.22656" style="24" customWidth="1"/>
    <col min="21" max="21" width="5.22656" style="24" customWidth="1"/>
    <col min="22" max="22" width="7" style="24" customWidth="1"/>
    <col min="23" max="23" width="7" style="24" customWidth="1"/>
    <col min="24" max="24" width="6.07812" style="24" customWidth="1"/>
    <col min="25" max="25" width="6" style="24" customWidth="1"/>
    <col min="26" max="26" width="4.42188" style="24" customWidth="1"/>
    <col min="27" max="27" width="5.96875" style="24" customWidth="1"/>
    <col min="28" max="28" width="5.85156" style="24" customWidth="1"/>
    <col min="29" max="29" width="6.17188" style="24" customWidth="1"/>
    <col min="30" max="30" width="3.67188" style="24" customWidth="1"/>
    <col min="31" max="256" width="16.3516" style="24" customWidth="1"/>
  </cols>
  <sheetData>
    <row r="1" ht="44.55" customHeight="1">
      <c r="A1" t="s" s="7">
        <v>16</v>
      </c>
      <c r="B1" t="s" s="25">
        <v>17</v>
      </c>
      <c r="C1" t="s" s="25">
        <v>18</v>
      </c>
      <c r="D1" t="s" s="25">
        <v>19</v>
      </c>
      <c r="E1" t="s" s="25">
        <v>20</v>
      </c>
      <c r="F1" t="s" s="25">
        <v>21</v>
      </c>
      <c r="G1" t="s" s="25">
        <v>22</v>
      </c>
      <c r="H1" t="s" s="25">
        <v>23</v>
      </c>
      <c r="I1" t="s" s="25">
        <v>24</v>
      </c>
      <c r="J1" s="25"/>
      <c r="K1" t="s" s="25">
        <v>25</v>
      </c>
      <c r="L1" s="25"/>
      <c r="M1" t="s" s="25">
        <v>26</v>
      </c>
      <c r="N1" t="s" s="25">
        <v>27</v>
      </c>
      <c r="O1" t="s" s="25">
        <v>28</v>
      </c>
      <c r="P1" t="s" s="25">
        <v>29</v>
      </c>
      <c r="Q1" t="s" s="25">
        <v>30</v>
      </c>
      <c r="R1" t="s" s="25">
        <v>31</v>
      </c>
      <c r="S1" s="26"/>
      <c r="T1" t="s" s="25">
        <v>32</v>
      </c>
      <c r="U1" s="26"/>
      <c r="V1" t="s" s="25">
        <v>33</v>
      </c>
      <c r="W1" s="26"/>
      <c r="X1" t="s" s="25">
        <v>34</v>
      </c>
      <c r="Y1" t="s" s="25">
        <v>35</v>
      </c>
      <c r="Z1" t="s" s="25">
        <v>36</v>
      </c>
      <c r="AA1" t="s" s="25">
        <v>37</v>
      </c>
      <c r="AB1" t="s" s="25">
        <v>38</v>
      </c>
      <c r="AC1" t="s" s="25">
        <v>39</v>
      </c>
      <c r="AD1" t="s" s="25">
        <v>40</v>
      </c>
    </row>
    <row r="2" ht="20.55" customHeight="1">
      <c r="A2" s="8">
        <v>28</v>
      </c>
      <c r="B2" s="20">
        <v>6831</v>
      </c>
      <c r="C2" s="27">
        <v>3571</v>
      </c>
      <c r="D2" s="28">
        <f>C2/B2</f>
        <v>0.5227638705899575</v>
      </c>
      <c r="E2" s="27">
        <v>2738</v>
      </c>
      <c r="F2" s="27">
        <v>2732</v>
      </c>
      <c r="G2" s="27">
        <f>E2-F2</f>
        <v>6</v>
      </c>
      <c r="H2" s="28">
        <f>E2/C2</f>
        <v>0.7667320078409409</v>
      </c>
      <c r="I2" s="27">
        <v>1633</v>
      </c>
      <c r="J2" s="29">
        <f>I2/E2</f>
        <v>0.5964207450693937</v>
      </c>
      <c r="K2" s="27">
        <v>1091</v>
      </c>
      <c r="L2" s="29">
        <f>K2/E2</f>
        <v>0.3984660336011687</v>
      </c>
      <c r="M2" s="27">
        <f>F2-I2-K2</f>
        <v>8</v>
      </c>
      <c r="N2" s="27">
        <v>820</v>
      </c>
      <c r="O2" s="27">
        <v>818</v>
      </c>
      <c r="P2" s="27">
        <f>N2-O2</f>
        <v>2</v>
      </c>
      <c r="Q2" s="28">
        <f>N2/C2</f>
        <v>0.2296275553066368</v>
      </c>
      <c r="R2" s="27">
        <v>170</v>
      </c>
      <c r="S2" s="29">
        <f>R2/N2</f>
        <v>0.2073170731707317</v>
      </c>
      <c r="T2" s="27">
        <v>235</v>
      </c>
      <c r="U2" s="29">
        <f>T2/N2</f>
        <v>0.2865853658536585</v>
      </c>
      <c r="V2" s="27">
        <v>299</v>
      </c>
      <c r="W2" s="29">
        <f>V2/N2</f>
        <v>0.3646341463414634</v>
      </c>
      <c r="X2" s="27">
        <f>O2-R2-T2-V2</f>
        <v>114</v>
      </c>
      <c r="Y2" s="27">
        <v>10</v>
      </c>
      <c r="Z2" s="27">
        <v>10</v>
      </c>
      <c r="AA2" s="27">
        <v>3</v>
      </c>
      <c r="AB2" s="27">
        <v>2</v>
      </c>
      <c r="AC2" s="27">
        <f>E2+N2+Y2+AA2</f>
        <v>3571</v>
      </c>
      <c r="AD2" s="27">
        <f>C2-AC2</f>
        <v>0</v>
      </c>
    </row>
    <row r="3" ht="20.35" customHeight="1">
      <c r="A3" s="11">
        <v>17</v>
      </c>
      <c r="B3" s="21">
        <v>6014</v>
      </c>
      <c r="C3" s="30">
        <v>2861</v>
      </c>
      <c r="D3" s="31">
        <f>C3/B3</f>
        <v>0.4757233122713668</v>
      </c>
      <c r="E3" s="30">
        <v>2391</v>
      </c>
      <c r="F3" s="30">
        <v>2383</v>
      </c>
      <c r="G3" s="30">
        <f>E3-F3</f>
        <v>8</v>
      </c>
      <c r="H3" s="31">
        <f>E3/C3</f>
        <v>0.835721775602936</v>
      </c>
      <c r="I3" s="30">
        <v>1364</v>
      </c>
      <c r="J3" s="32">
        <f>I3/E3</f>
        <v>0.5704726056043496</v>
      </c>
      <c r="K3" s="30">
        <v>1007</v>
      </c>
      <c r="L3" s="32">
        <f>K3/E3</f>
        <v>0.4211626934337098</v>
      </c>
      <c r="M3" s="30">
        <f>F3-I3-K3</f>
        <v>12</v>
      </c>
      <c r="N3" s="30">
        <v>467</v>
      </c>
      <c r="O3" s="30">
        <v>461</v>
      </c>
      <c r="P3" s="30">
        <f>N3-O3</f>
        <v>6</v>
      </c>
      <c r="Q3" s="31">
        <f>N3/C3</f>
        <v>0.1632296399860189</v>
      </c>
      <c r="R3" s="30">
        <v>130</v>
      </c>
      <c r="S3" s="32">
        <f>R3/N3</f>
        <v>0.278372591006424</v>
      </c>
      <c r="T3" s="30">
        <v>117</v>
      </c>
      <c r="U3" s="32">
        <f>T3/N3</f>
        <v>0.2505353319057816</v>
      </c>
      <c r="V3" s="30">
        <v>136</v>
      </c>
      <c r="W3" s="32">
        <f>V3/N3</f>
        <v>0.291220556745182</v>
      </c>
      <c r="X3" s="30">
        <f>O3-R3-T3-V3</f>
        <v>78</v>
      </c>
      <c r="Y3" s="30">
        <v>2</v>
      </c>
      <c r="Z3" s="30">
        <v>2</v>
      </c>
      <c r="AA3" s="30">
        <v>1</v>
      </c>
      <c r="AB3" s="30">
        <v>1</v>
      </c>
      <c r="AC3" s="30">
        <f>E3+N3+Y3+AA3</f>
        <v>2861</v>
      </c>
      <c r="AD3" s="30">
        <f>C3-AC3</f>
        <v>0</v>
      </c>
    </row>
    <row r="4" ht="20.35" customHeight="1">
      <c r="A4" s="11">
        <v>19</v>
      </c>
      <c r="B4" s="21">
        <v>5380</v>
      </c>
      <c r="C4" s="30">
        <v>2022</v>
      </c>
      <c r="D4" s="31">
        <f>C4/B4</f>
        <v>0.3758364312267658</v>
      </c>
      <c r="E4" s="30">
        <v>1874</v>
      </c>
      <c r="F4" s="30">
        <v>1867</v>
      </c>
      <c r="G4" s="30">
        <f>E4-F4</f>
        <v>7</v>
      </c>
      <c r="H4" s="31">
        <f>E4/C4</f>
        <v>0.9268051434223541</v>
      </c>
      <c r="I4" s="30">
        <v>1162</v>
      </c>
      <c r="J4" s="32">
        <f>I4/E4</f>
        <v>0.6200640341515475</v>
      </c>
      <c r="K4" s="30">
        <v>692</v>
      </c>
      <c r="L4" s="32">
        <f>K4/E4</f>
        <v>0.3692636072572039</v>
      </c>
      <c r="M4" s="30">
        <f>F4-I4-K4</f>
        <v>13</v>
      </c>
      <c r="N4" s="30">
        <v>147</v>
      </c>
      <c r="O4" s="30">
        <v>146</v>
      </c>
      <c r="P4" s="30">
        <f>N4-O4</f>
        <v>1</v>
      </c>
      <c r="Q4" s="31">
        <f>N4/C4</f>
        <v>0.07270029673590504</v>
      </c>
      <c r="R4" s="30">
        <v>34</v>
      </c>
      <c r="S4" s="32">
        <f>R4/N4</f>
        <v>0.2312925170068027</v>
      </c>
      <c r="T4" s="30">
        <v>43</v>
      </c>
      <c r="U4" s="32">
        <f>T4/N4</f>
        <v>0.2925170068027211</v>
      </c>
      <c r="V4" s="30">
        <v>42</v>
      </c>
      <c r="W4" s="32">
        <f>V4/N4</f>
        <v>0.2857142857142857</v>
      </c>
      <c r="X4" s="30">
        <f>O4-R4-T4-V4</f>
        <v>27</v>
      </c>
      <c r="Y4" s="30">
        <v>1</v>
      </c>
      <c r="Z4" s="30">
        <v>1</v>
      </c>
      <c r="AA4" s="30">
        <v>0</v>
      </c>
      <c r="AB4" s="30">
        <v>0</v>
      </c>
      <c r="AC4" s="30">
        <f>E4+N4+Y4+AA4</f>
        <v>2022</v>
      </c>
      <c r="AD4" s="30">
        <f>C4-AC4</f>
        <v>0</v>
      </c>
    </row>
    <row r="5" ht="20.35" customHeight="1">
      <c r="A5" s="11">
        <v>26</v>
      </c>
      <c r="B5" s="21">
        <v>6398</v>
      </c>
      <c r="C5" s="30">
        <v>2725</v>
      </c>
      <c r="D5" s="31">
        <f>C5/B5</f>
        <v>0.4259143482338231</v>
      </c>
      <c r="E5" s="30">
        <v>2535</v>
      </c>
      <c r="F5" s="30">
        <v>2534</v>
      </c>
      <c r="G5" s="30">
        <f>E5-F5</f>
        <v>1</v>
      </c>
      <c r="H5" s="31">
        <f>E5/C5</f>
        <v>0.9302752293577982</v>
      </c>
      <c r="I5" s="30">
        <v>1574</v>
      </c>
      <c r="J5" s="32">
        <f>I5/E5</f>
        <v>0.6209072978303748</v>
      </c>
      <c r="K5" s="30">
        <v>935</v>
      </c>
      <c r="L5" s="32">
        <f>K5/E5</f>
        <v>0.368836291913215</v>
      </c>
      <c r="M5" s="30">
        <f>F5-I5-K5</f>
        <v>25</v>
      </c>
      <c r="N5" s="30">
        <v>187</v>
      </c>
      <c r="O5" s="30">
        <v>187</v>
      </c>
      <c r="P5" s="30">
        <f>N5-O5</f>
        <v>0</v>
      </c>
      <c r="Q5" s="31">
        <f>N5/C5</f>
        <v>0.06862385321100918</v>
      </c>
      <c r="R5" s="30">
        <v>29</v>
      </c>
      <c r="S5" s="32">
        <f>R5/N5</f>
        <v>0.1550802139037433</v>
      </c>
      <c r="T5" s="30">
        <v>73</v>
      </c>
      <c r="U5" s="32">
        <f>T5/N5</f>
        <v>0.3903743315508021</v>
      </c>
      <c r="V5" s="30">
        <v>50</v>
      </c>
      <c r="W5" s="32">
        <f>V5/N5</f>
        <v>0.267379679144385</v>
      </c>
      <c r="X5" s="30">
        <f>O5-R5-T5-V5</f>
        <v>35</v>
      </c>
      <c r="Y5" s="30">
        <v>2</v>
      </c>
      <c r="Z5" s="30">
        <v>2</v>
      </c>
      <c r="AA5" s="30">
        <v>1</v>
      </c>
      <c r="AB5" s="30">
        <v>1</v>
      </c>
      <c r="AC5" s="30">
        <f>E5+N5+Y5+AA5</f>
        <v>2725</v>
      </c>
      <c r="AD5" s="30">
        <f>C5-AC5</f>
        <v>0</v>
      </c>
    </row>
    <row r="6" ht="20.35" customHeight="1">
      <c r="A6" s="11">
        <v>8</v>
      </c>
      <c r="B6" s="21">
        <v>7262</v>
      </c>
      <c r="C6" s="30">
        <v>4050</v>
      </c>
      <c r="D6" s="31">
        <f>C6/B6</f>
        <v>0.5576976039658497</v>
      </c>
      <c r="E6" s="30">
        <v>3439</v>
      </c>
      <c r="F6" s="30">
        <v>3437</v>
      </c>
      <c r="G6" s="30">
        <f>E6-F6</f>
        <v>2</v>
      </c>
      <c r="H6" s="31">
        <f>E6/C6</f>
        <v>0.8491358024691358</v>
      </c>
      <c r="I6" s="30">
        <v>1405</v>
      </c>
      <c r="J6" s="32">
        <f>I6/E6</f>
        <v>0.4085489968013958</v>
      </c>
      <c r="K6" s="30">
        <v>2014</v>
      </c>
      <c r="L6" s="32">
        <f>K6/E6</f>
        <v>0.585635359116022</v>
      </c>
      <c r="M6" s="30">
        <f>F6-I6-K6</f>
        <v>18</v>
      </c>
      <c r="N6" s="30">
        <v>605</v>
      </c>
      <c r="O6" s="30">
        <v>605</v>
      </c>
      <c r="P6" s="30">
        <f>N6-O6</f>
        <v>0</v>
      </c>
      <c r="Q6" s="31">
        <f>N6/C6</f>
        <v>0.1493827160493827</v>
      </c>
      <c r="R6" s="30">
        <v>157</v>
      </c>
      <c r="S6" s="32">
        <f>R6/N6</f>
        <v>0.2595041322314049</v>
      </c>
      <c r="T6" s="30">
        <v>212</v>
      </c>
      <c r="U6" s="32">
        <f>T6/N6</f>
        <v>0.3504132231404959</v>
      </c>
      <c r="V6" s="30">
        <v>150</v>
      </c>
      <c r="W6" s="32">
        <f>V6/N6</f>
        <v>0.2479338842975207</v>
      </c>
      <c r="X6" s="30">
        <f>O6-R6-T6-V6</f>
        <v>86</v>
      </c>
      <c r="Y6" s="30">
        <v>3</v>
      </c>
      <c r="Z6" s="30">
        <v>3</v>
      </c>
      <c r="AA6" s="30">
        <v>3</v>
      </c>
      <c r="AB6" s="30">
        <v>3</v>
      </c>
      <c r="AC6" s="30">
        <f>E6+N6+Y6+AA6</f>
        <v>4050</v>
      </c>
      <c r="AD6" s="30">
        <f>C6-AC6</f>
        <v>0</v>
      </c>
    </row>
    <row r="7" ht="20.35" customHeight="1">
      <c r="A7" s="11">
        <v>7</v>
      </c>
      <c r="B7" s="21">
        <v>6357</v>
      </c>
      <c r="C7" s="30">
        <v>3061</v>
      </c>
      <c r="D7" s="31">
        <f>C7/B7</f>
        <v>0.4815164385716533</v>
      </c>
      <c r="E7" s="30">
        <v>2460</v>
      </c>
      <c r="F7" s="30">
        <v>2454</v>
      </c>
      <c r="G7" s="30">
        <f>E7-F7</f>
        <v>6</v>
      </c>
      <c r="H7" s="31">
        <f>E7/C7</f>
        <v>0.8036589349885658</v>
      </c>
      <c r="I7" s="30">
        <v>1218</v>
      </c>
      <c r="J7" s="32">
        <f>I7/E7</f>
        <v>0.4951219512195122</v>
      </c>
      <c r="K7" s="30">
        <v>1228</v>
      </c>
      <c r="L7" s="32">
        <f>K7/E7</f>
        <v>0.4991869918699187</v>
      </c>
      <c r="M7" s="30">
        <f>F7-I7-K7</f>
        <v>8</v>
      </c>
      <c r="N7" s="30">
        <v>594</v>
      </c>
      <c r="O7" s="30">
        <v>593</v>
      </c>
      <c r="P7" s="30">
        <f>N7-O7</f>
        <v>1</v>
      </c>
      <c r="Q7" s="31">
        <f>N7/C7</f>
        <v>0.1940542306435805</v>
      </c>
      <c r="R7" s="30">
        <v>207</v>
      </c>
      <c r="S7" s="32">
        <f>R7/N7</f>
        <v>0.3484848484848485</v>
      </c>
      <c r="T7" s="30">
        <v>158</v>
      </c>
      <c r="U7" s="32">
        <f>T7/N7</f>
        <v>0.265993265993266</v>
      </c>
      <c r="V7" s="30">
        <v>145</v>
      </c>
      <c r="W7" s="32">
        <f>V7/N7</f>
        <v>0.2441077441077441</v>
      </c>
      <c r="X7" s="30">
        <f>O7-R7-T7-V7</f>
        <v>83</v>
      </c>
      <c r="Y7" s="30">
        <v>6</v>
      </c>
      <c r="Z7" s="30">
        <v>6</v>
      </c>
      <c r="AA7" s="30">
        <v>1</v>
      </c>
      <c r="AB7" s="30">
        <v>1</v>
      </c>
      <c r="AC7" s="30">
        <f>E7+N7+Y7+AA7</f>
        <v>3061</v>
      </c>
      <c r="AD7" s="30">
        <f>C7-AC7</f>
        <v>0</v>
      </c>
    </row>
    <row r="8" ht="20.35" customHeight="1">
      <c r="A8" s="11">
        <v>6</v>
      </c>
      <c r="B8" s="21">
        <v>7193</v>
      </c>
      <c r="C8" s="30">
        <v>3434</v>
      </c>
      <c r="D8" s="31">
        <f>C8/B8</f>
        <v>0.4774085916863617</v>
      </c>
      <c r="E8" s="30">
        <v>3030</v>
      </c>
      <c r="F8" s="30">
        <v>3022</v>
      </c>
      <c r="G8" s="30">
        <f>E8-F8</f>
        <v>8</v>
      </c>
      <c r="H8" s="31">
        <f>E8/C8</f>
        <v>0.8823529411764706</v>
      </c>
      <c r="I8" s="30">
        <v>1676</v>
      </c>
      <c r="J8" s="32">
        <f>I8/E8</f>
        <v>0.5531353135313531</v>
      </c>
      <c r="K8" s="30">
        <v>1333</v>
      </c>
      <c r="L8" s="32">
        <f>K8/E8</f>
        <v>0.4399339933993399</v>
      </c>
      <c r="M8" s="30">
        <f>F8-I8-K8</f>
        <v>13</v>
      </c>
      <c r="N8" s="30">
        <v>398</v>
      </c>
      <c r="O8" s="30">
        <v>397</v>
      </c>
      <c r="P8" s="30">
        <f>N8-O8</f>
        <v>1</v>
      </c>
      <c r="Q8" s="31">
        <f>N8/C8</f>
        <v>0.1158998252766453</v>
      </c>
      <c r="R8" s="30">
        <v>114</v>
      </c>
      <c r="S8" s="32">
        <f>R8/N8</f>
        <v>0.2864321608040201</v>
      </c>
      <c r="T8" s="30">
        <v>141</v>
      </c>
      <c r="U8" s="32">
        <f>T8/N8</f>
        <v>0.3542713567839196</v>
      </c>
      <c r="V8" s="30">
        <v>96</v>
      </c>
      <c r="W8" s="32">
        <f>V8/N8</f>
        <v>0.2412060301507538</v>
      </c>
      <c r="X8" s="30">
        <f>O8-R8-T8-V8</f>
        <v>46</v>
      </c>
      <c r="Y8" s="30">
        <v>5</v>
      </c>
      <c r="Z8" s="30">
        <v>4</v>
      </c>
      <c r="AA8" s="30">
        <v>1</v>
      </c>
      <c r="AB8" s="30">
        <v>0</v>
      </c>
      <c r="AC8" s="30">
        <f>E8+N8+Y8+AA8</f>
        <v>3434</v>
      </c>
      <c r="AD8" s="30">
        <f>C8-AC8</f>
        <v>0</v>
      </c>
    </row>
    <row r="9" ht="20.35" customHeight="1">
      <c r="A9" s="11">
        <v>5</v>
      </c>
      <c r="B9" s="21">
        <v>5408</v>
      </c>
      <c r="C9" s="30">
        <v>1895</v>
      </c>
      <c r="D9" s="31">
        <f>C9/B9</f>
        <v>0.3504068047337278</v>
      </c>
      <c r="E9" s="30">
        <v>1740</v>
      </c>
      <c r="F9" s="30">
        <v>1738</v>
      </c>
      <c r="G9" s="30">
        <f>E9-F9</f>
        <v>2</v>
      </c>
      <c r="H9" s="31">
        <f>E9/C9</f>
        <v>0.9182058047493403</v>
      </c>
      <c r="I9" s="30">
        <v>1072</v>
      </c>
      <c r="J9" s="32">
        <f>I9/E9</f>
        <v>0.6160919540229886</v>
      </c>
      <c r="K9" s="30">
        <v>655</v>
      </c>
      <c r="L9" s="32">
        <f>K9/E9</f>
        <v>0.3764367816091954</v>
      </c>
      <c r="M9" s="30">
        <f>F9-I9-K9</f>
        <v>11</v>
      </c>
      <c r="N9" s="30">
        <v>150</v>
      </c>
      <c r="O9" s="30">
        <v>150</v>
      </c>
      <c r="P9" s="30">
        <f>N9-O9</f>
        <v>0</v>
      </c>
      <c r="Q9" s="31">
        <f>N9/C9</f>
        <v>0.079155672823219</v>
      </c>
      <c r="R9" s="30">
        <v>54</v>
      </c>
      <c r="S9" s="32">
        <f>R9/N9</f>
        <v>0.36</v>
      </c>
      <c r="T9" s="30">
        <v>34</v>
      </c>
      <c r="U9" s="32">
        <f>T9/N9</f>
        <v>0.2266666666666667</v>
      </c>
      <c r="V9" s="30">
        <v>33</v>
      </c>
      <c r="W9" s="32">
        <f>V9/N9</f>
        <v>0.22</v>
      </c>
      <c r="X9" s="30">
        <f>O9-R9-T9-V9</f>
        <v>29</v>
      </c>
      <c r="Y9" s="30">
        <v>4</v>
      </c>
      <c r="Z9" s="30">
        <v>4</v>
      </c>
      <c r="AA9" s="30">
        <v>1</v>
      </c>
      <c r="AB9" s="30">
        <v>1</v>
      </c>
      <c r="AC9" s="30">
        <f>E9+N9+Y9+AA9</f>
        <v>1895</v>
      </c>
      <c r="AD9" s="30">
        <f>C9-AC9</f>
        <v>0</v>
      </c>
    </row>
    <row r="10" ht="20.35" customHeight="1">
      <c r="A10" s="11">
        <v>18</v>
      </c>
      <c r="B10" s="21">
        <v>5324</v>
      </c>
      <c r="C10" s="30">
        <v>2147</v>
      </c>
      <c r="D10" s="31">
        <f>C10/B10</f>
        <v>0.4032682193839219</v>
      </c>
      <c r="E10" s="30">
        <v>2013</v>
      </c>
      <c r="F10" s="30">
        <v>2009</v>
      </c>
      <c r="G10" s="30">
        <f>E10-F10</f>
        <v>4</v>
      </c>
      <c r="H10" s="31">
        <f>E10/C10</f>
        <v>0.9375873311597578</v>
      </c>
      <c r="I10" s="30">
        <v>1355</v>
      </c>
      <c r="J10" s="32">
        <f>I10/E10</f>
        <v>0.6731246895181321</v>
      </c>
      <c r="K10" s="30">
        <v>637</v>
      </c>
      <c r="L10" s="32">
        <f>K10/E10</f>
        <v>0.3164431197218082</v>
      </c>
      <c r="M10" s="30">
        <f>F10-I10-K10</f>
        <v>17</v>
      </c>
      <c r="N10" s="30">
        <v>129</v>
      </c>
      <c r="O10" s="30">
        <v>129</v>
      </c>
      <c r="P10" s="30">
        <f>N10-O10</f>
        <v>0</v>
      </c>
      <c r="Q10" s="31">
        <f>N10/C10</f>
        <v>0.06008383791336749</v>
      </c>
      <c r="R10" s="30">
        <v>35</v>
      </c>
      <c r="S10" s="32">
        <f>R10/N10</f>
        <v>0.2713178294573643</v>
      </c>
      <c r="T10" s="30">
        <v>51</v>
      </c>
      <c r="U10" s="32">
        <f>T10/N10</f>
        <v>0.3953488372093023</v>
      </c>
      <c r="V10" s="30">
        <v>27</v>
      </c>
      <c r="W10" s="32">
        <f>V10/N10</f>
        <v>0.2093023255813954</v>
      </c>
      <c r="X10" s="30">
        <f>O10-R10-T10-V10</f>
        <v>16</v>
      </c>
      <c r="Y10" s="30">
        <v>0</v>
      </c>
      <c r="Z10" s="30">
        <v>0</v>
      </c>
      <c r="AA10" s="30">
        <v>5</v>
      </c>
      <c r="AB10" s="30">
        <v>5</v>
      </c>
      <c r="AC10" s="30">
        <f>E10+N10+Y10+AA10</f>
        <v>2147</v>
      </c>
      <c r="AD10" s="30">
        <f>C10-AC10</f>
        <v>0</v>
      </c>
    </row>
    <row r="11" ht="20.35" customHeight="1">
      <c r="A11" s="11">
        <v>15</v>
      </c>
      <c r="B11" s="21">
        <v>6667</v>
      </c>
      <c r="C11" s="30">
        <v>3229</v>
      </c>
      <c r="D11" s="31">
        <f>C11/B11</f>
        <v>0.4843257837108145</v>
      </c>
      <c r="E11" s="30">
        <v>2738</v>
      </c>
      <c r="F11" s="30">
        <v>2738</v>
      </c>
      <c r="G11" s="30">
        <f>E11-F11</f>
        <v>0</v>
      </c>
      <c r="H11" s="31">
        <f>E11/C11</f>
        <v>0.8479405388665221</v>
      </c>
      <c r="I11" s="30">
        <v>1084</v>
      </c>
      <c r="J11" s="32">
        <f>I11/E11</f>
        <v>0.39590942293645</v>
      </c>
      <c r="K11" s="30">
        <v>1643</v>
      </c>
      <c r="L11" s="32">
        <f>K11/E11</f>
        <v>0.6000730460189919</v>
      </c>
      <c r="M11" s="30">
        <f>F11-I11-K11</f>
        <v>11</v>
      </c>
      <c r="N11" s="30">
        <v>482</v>
      </c>
      <c r="O11" s="30">
        <v>482</v>
      </c>
      <c r="P11" s="30">
        <f>N11-O11</f>
        <v>0</v>
      </c>
      <c r="Q11" s="31">
        <f>N11/C11</f>
        <v>0.1492722205017033</v>
      </c>
      <c r="R11" s="30">
        <v>151</v>
      </c>
      <c r="S11" s="32">
        <f>R11/N11</f>
        <v>0.3132780082987552</v>
      </c>
      <c r="T11" s="30">
        <v>166</v>
      </c>
      <c r="U11" s="32">
        <f>T11/N11</f>
        <v>0.3443983402489627</v>
      </c>
      <c r="V11" s="30">
        <v>100</v>
      </c>
      <c r="W11" s="32">
        <f>V11/N11</f>
        <v>0.2074688796680498</v>
      </c>
      <c r="X11" s="30">
        <f>O11-R11-T11-V11</f>
        <v>65</v>
      </c>
      <c r="Y11" s="30">
        <v>7</v>
      </c>
      <c r="Z11" s="30">
        <v>7</v>
      </c>
      <c r="AA11" s="30">
        <v>2</v>
      </c>
      <c r="AB11" s="30">
        <v>2</v>
      </c>
      <c r="AC11" s="30">
        <f>E11+N11+Y11+AA11</f>
        <v>3229</v>
      </c>
      <c r="AD11" s="30">
        <f>C11-AC11</f>
        <v>0</v>
      </c>
    </row>
    <row r="12" ht="20.35" customHeight="1">
      <c r="A12" s="11">
        <v>16</v>
      </c>
      <c r="B12" s="21">
        <v>7974</v>
      </c>
      <c r="C12" s="30">
        <v>4303</v>
      </c>
      <c r="D12" s="31">
        <f>C12/B12</f>
        <v>0.5396287935791322</v>
      </c>
      <c r="E12" s="30">
        <v>2473</v>
      </c>
      <c r="F12" s="30">
        <v>2468</v>
      </c>
      <c r="G12" s="30">
        <f>E12-F12</f>
        <v>5</v>
      </c>
      <c r="H12" s="31">
        <f>E12/C12</f>
        <v>0.5747153148965838</v>
      </c>
      <c r="I12" s="30">
        <v>1127</v>
      </c>
      <c r="J12" s="32">
        <f>I12/E12</f>
        <v>0.4557217953902143</v>
      </c>
      <c r="K12" s="30">
        <v>1323</v>
      </c>
      <c r="L12" s="32">
        <f>K12/E12</f>
        <v>0.5349777598059038</v>
      </c>
      <c r="M12" s="30">
        <f>F12-I12-K12</f>
        <v>18</v>
      </c>
      <c r="N12" s="30">
        <v>1823</v>
      </c>
      <c r="O12" s="30">
        <v>1821</v>
      </c>
      <c r="P12" s="30">
        <f>N12-O12</f>
        <v>2</v>
      </c>
      <c r="Q12" s="31">
        <f>N12/C12</f>
        <v>0.4236579130838949</v>
      </c>
      <c r="R12" s="30">
        <v>610</v>
      </c>
      <c r="S12" s="32">
        <f>R12/N12</f>
        <v>0.3346132748217224</v>
      </c>
      <c r="T12" s="30">
        <v>598</v>
      </c>
      <c r="U12" s="32">
        <f>T12/N12</f>
        <v>0.3280307185957214</v>
      </c>
      <c r="V12" s="30">
        <v>374</v>
      </c>
      <c r="W12" s="32">
        <f>V12/N12</f>
        <v>0.2051563357103675</v>
      </c>
      <c r="X12" s="30">
        <f>O12-R12-T12-V12</f>
        <v>239</v>
      </c>
      <c r="Y12" s="30">
        <v>7</v>
      </c>
      <c r="Z12" s="30">
        <v>7</v>
      </c>
      <c r="AA12" s="30">
        <v>0</v>
      </c>
      <c r="AB12" s="30">
        <v>0</v>
      </c>
      <c r="AC12" s="30">
        <f>E12+N12+Y12+AA12</f>
        <v>4303</v>
      </c>
      <c r="AD12" s="30">
        <f>C12-AC12</f>
        <v>0</v>
      </c>
    </row>
    <row r="13" ht="20.35" customHeight="1">
      <c r="A13" s="11">
        <v>23</v>
      </c>
      <c r="B13" s="21">
        <v>8052</v>
      </c>
      <c r="C13" s="30">
        <v>4145</v>
      </c>
      <c r="D13" s="31">
        <f>C13/B13</f>
        <v>0.5147789369100845</v>
      </c>
      <c r="E13" s="30">
        <v>2612</v>
      </c>
      <c r="F13" s="30">
        <v>2608</v>
      </c>
      <c r="G13" s="30">
        <f>E13-F13</f>
        <v>4</v>
      </c>
      <c r="H13" s="31">
        <f>E13/C13</f>
        <v>0.6301568154402895</v>
      </c>
      <c r="I13" s="30">
        <v>1100</v>
      </c>
      <c r="J13" s="32">
        <f>I13/E13</f>
        <v>0.4211332312404288</v>
      </c>
      <c r="K13" s="30">
        <v>1485</v>
      </c>
      <c r="L13" s="32">
        <f>K13/E13</f>
        <v>0.5685298621745789</v>
      </c>
      <c r="M13" s="30">
        <f>F13-I13-K13</f>
        <v>23</v>
      </c>
      <c r="N13" s="30">
        <v>1516</v>
      </c>
      <c r="O13" s="30">
        <v>1511</v>
      </c>
      <c r="P13" s="30">
        <f>N13-O13</f>
        <v>5</v>
      </c>
      <c r="Q13" s="31">
        <f>N13/C13</f>
        <v>0.3657418576598311</v>
      </c>
      <c r="R13" s="30">
        <v>579</v>
      </c>
      <c r="S13" s="32">
        <f>R13/N13</f>
        <v>0.3819261213720316</v>
      </c>
      <c r="T13" s="30">
        <v>451</v>
      </c>
      <c r="U13" s="32">
        <f>T13/N13</f>
        <v>0.2974934036939314</v>
      </c>
      <c r="V13" s="30">
        <v>284</v>
      </c>
      <c r="W13" s="32">
        <f>V13/N13</f>
        <v>0.187335092348285</v>
      </c>
      <c r="X13" s="30">
        <f>O13-R13-T13-V13</f>
        <v>197</v>
      </c>
      <c r="Y13" s="30">
        <v>15</v>
      </c>
      <c r="Z13" s="30">
        <v>15</v>
      </c>
      <c r="AA13" s="30">
        <v>2</v>
      </c>
      <c r="AB13" s="30">
        <v>1</v>
      </c>
      <c r="AC13" s="30">
        <f>E13+N13+Y13+AA13</f>
        <v>4145</v>
      </c>
      <c r="AD13" s="30">
        <f>C13-AC13</f>
        <v>0</v>
      </c>
    </row>
    <row r="14" ht="20.35" customHeight="1">
      <c r="A14" s="11">
        <v>10</v>
      </c>
      <c r="B14" s="21">
        <v>6535</v>
      </c>
      <c r="C14" s="30">
        <v>3087</v>
      </c>
      <c r="D14" s="31">
        <f>C14/B14</f>
        <v>0.4723794950267789</v>
      </c>
      <c r="E14" s="30">
        <v>2237</v>
      </c>
      <c r="F14" s="30">
        <v>2237</v>
      </c>
      <c r="G14" s="30">
        <f>E14-F14</f>
        <v>0</v>
      </c>
      <c r="H14" s="31">
        <f>E14/C14</f>
        <v>0.724651765468092</v>
      </c>
      <c r="I14" s="30">
        <v>922</v>
      </c>
      <c r="J14" s="32">
        <f>I14/E14</f>
        <v>0.4121591417076442</v>
      </c>
      <c r="K14" s="30">
        <v>1298</v>
      </c>
      <c r="L14" s="32">
        <f>K14/E14</f>
        <v>0.5802413947250782</v>
      </c>
      <c r="M14" s="30">
        <f>F14-I14-K14</f>
        <v>17</v>
      </c>
      <c r="N14" s="30">
        <v>842</v>
      </c>
      <c r="O14" s="30">
        <v>842</v>
      </c>
      <c r="P14" s="30">
        <f>N14-O14</f>
        <v>0</v>
      </c>
      <c r="Q14" s="31">
        <f>N14/C14</f>
        <v>0.2727567217363135</v>
      </c>
      <c r="R14" s="30">
        <v>361</v>
      </c>
      <c r="S14" s="32">
        <f>R14/N14</f>
        <v>0.4287410926365796</v>
      </c>
      <c r="T14" s="30">
        <v>258</v>
      </c>
      <c r="U14" s="32">
        <f>T14/N14</f>
        <v>0.3064133016627079</v>
      </c>
      <c r="V14" s="30">
        <v>128</v>
      </c>
      <c r="W14" s="32">
        <f>V14/N14</f>
        <v>0.1520190023752969</v>
      </c>
      <c r="X14" s="30">
        <f>O14-R14-T14-V14</f>
        <v>95</v>
      </c>
      <c r="Y14" s="30">
        <v>6</v>
      </c>
      <c r="Z14" s="30">
        <v>6</v>
      </c>
      <c r="AA14" s="30">
        <v>2</v>
      </c>
      <c r="AB14" s="30">
        <v>2</v>
      </c>
      <c r="AC14" s="30">
        <f>E14+N14+Y14+AA14</f>
        <v>3087</v>
      </c>
      <c r="AD14" s="30">
        <f>C14-AC14</f>
        <v>0</v>
      </c>
    </row>
    <row r="15" ht="20.35" customHeight="1">
      <c r="A15" s="11">
        <v>9</v>
      </c>
      <c r="B15" s="21">
        <v>5958</v>
      </c>
      <c r="C15" s="30">
        <v>2491</v>
      </c>
      <c r="D15" s="31">
        <f>C15/B15</f>
        <v>0.4180933199060087</v>
      </c>
      <c r="E15" s="30">
        <v>2099</v>
      </c>
      <c r="F15" s="30">
        <v>2097</v>
      </c>
      <c r="G15" s="30">
        <f>E15-F15</f>
        <v>2</v>
      </c>
      <c r="H15" s="31">
        <f>E15/C15</f>
        <v>0.8426334805299077</v>
      </c>
      <c r="I15" s="30">
        <v>916</v>
      </c>
      <c r="J15" s="32">
        <f>I15/E15</f>
        <v>0.4363982848975703</v>
      </c>
      <c r="K15" s="30">
        <v>1166</v>
      </c>
      <c r="L15" s="32">
        <f>K15/E15</f>
        <v>0.5555026202953788</v>
      </c>
      <c r="M15" s="30">
        <f>F15-I15-K15</f>
        <v>15</v>
      </c>
      <c r="N15" s="30">
        <v>386</v>
      </c>
      <c r="O15" s="30">
        <v>382</v>
      </c>
      <c r="P15" s="30">
        <f>N15-O15</f>
        <v>4</v>
      </c>
      <c r="Q15" s="31">
        <f>N15/C15</f>
        <v>0.1549578482537134</v>
      </c>
      <c r="R15" s="30">
        <v>155</v>
      </c>
      <c r="S15" s="32">
        <f>R15/N15</f>
        <v>0.4015544041450777</v>
      </c>
      <c r="T15" s="30">
        <v>122</v>
      </c>
      <c r="U15" s="32">
        <f>T15/N15</f>
        <v>0.3160621761658031</v>
      </c>
      <c r="V15" s="30">
        <v>57</v>
      </c>
      <c r="W15" s="32">
        <f>V15/N15</f>
        <v>0.1476683937823834</v>
      </c>
      <c r="X15" s="30">
        <f>O15-R15-T15-V15</f>
        <v>48</v>
      </c>
      <c r="Y15" s="30">
        <v>6</v>
      </c>
      <c r="Z15" s="30">
        <v>5</v>
      </c>
      <c r="AA15" s="30">
        <v>0</v>
      </c>
      <c r="AB15" s="30">
        <v>0</v>
      </c>
      <c r="AC15" s="30">
        <f>E15+N15+Y15+AA15</f>
        <v>2491</v>
      </c>
      <c r="AD15" s="30">
        <f>C15-AC15</f>
        <v>0</v>
      </c>
    </row>
    <row r="16" ht="20.35" customHeight="1">
      <c r="A16" s="11">
        <v>1</v>
      </c>
      <c r="B16" s="21">
        <v>6785</v>
      </c>
      <c r="C16" s="30">
        <v>2129</v>
      </c>
      <c r="D16" s="31">
        <f>C16/B16</f>
        <v>0.3137803979366249</v>
      </c>
      <c r="E16" s="30">
        <v>2103</v>
      </c>
      <c r="F16" s="30">
        <v>2101</v>
      </c>
      <c r="G16" s="30">
        <f>E16-F16</f>
        <v>2</v>
      </c>
      <c r="H16" s="31">
        <f>E16/C16</f>
        <v>0.9877876937529356</v>
      </c>
      <c r="I16" s="30">
        <v>1539</v>
      </c>
      <c r="J16" s="32">
        <f>I16/E16</f>
        <v>0.7318116975748931</v>
      </c>
      <c r="K16" s="30">
        <v>554</v>
      </c>
      <c r="L16" s="32">
        <f>K16/E16</f>
        <v>0.263433190679981</v>
      </c>
      <c r="M16" s="30">
        <f>F16-I16-K16</f>
        <v>8</v>
      </c>
      <c r="N16" s="30">
        <v>21</v>
      </c>
      <c r="O16" s="30">
        <v>21</v>
      </c>
      <c r="P16" s="30">
        <f>N16-O16</f>
        <v>0</v>
      </c>
      <c r="Q16" s="31">
        <f>N16/C16</f>
        <v>0.00986378581493659</v>
      </c>
      <c r="R16" s="30">
        <v>5</v>
      </c>
      <c r="S16" s="32">
        <f>R16/N16</f>
        <v>0.2380952380952381</v>
      </c>
      <c r="T16" s="30">
        <v>10</v>
      </c>
      <c r="U16" s="32">
        <f>T16/N16</f>
        <v>0.4761904761904762</v>
      </c>
      <c r="V16" s="30">
        <v>3</v>
      </c>
      <c r="W16" s="32">
        <f>V16/N16</f>
        <v>0.1428571428571428</v>
      </c>
      <c r="X16" s="30">
        <f>O16-R16-T16-V16</f>
        <v>3</v>
      </c>
      <c r="Y16" s="30">
        <v>3</v>
      </c>
      <c r="Z16" s="30">
        <v>3</v>
      </c>
      <c r="AA16" s="30">
        <v>2</v>
      </c>
      <c r="AB16" s="30">
        <v>2</v>
      </c>
      <c r="AC16" s="30">
        <f>E16+N16+Y16+AA16</f>
        <v>2129</v>
      </c>
      <c r="AD16" s="30">
        <f>C16-AC16</f>
        <v>0</v>
      </c>
    </row>
    <row r="17" ht="20.35" customHeight="1">
      <c r="A17" s="11">
        <v>24</v>
      </c>
      <c r="B17" s="21">
        <v>7071</v>
      </c>
      <c r="C17" s="30">
        <v>3349</v>
      </c>
      <c r="D17" s="31">
        <f>C17/B17</f>
        <v>0.4736246641210579</v>
      </c>
      <c r="E17" s="30">
        <v>2334</v>
      </c>
      <c r="F17" s="30">
        <v>2332</v>
      </c>
      <c r="G17" s="30">
        <f>E17-F17</f>
        <v>2</v>
      </c>
      <c r="H17" s="31">
        <f>E17/C17</f>
        <v>0.6969244550612123</v>
      </c>
      <c r="I17" s="30">
        <v>798</v>
      </c>
      <c r="J17" s="32">
        <f>I17/E17</f>
        <v>0.3419023136246787</v>
      </c>
      <c r="K17" s="30">
        <v>1518</v>
      </c>
      <c r="L17" s="32">
        <f>K17/E17</f>
        <v>0.6503856041131105</v>
      </c>
      <c r="M17" s="30">
        <f>F17-I17-K17</f>
        <v>16</v>
      </c>
      <c r="N17" s="30">
        <v>1004</v>
      </c>
      <c r="O17" s="30">
        <v>1003</v>
      </c>
      <c r="P17" s="30">
        <f>N17-O17</f>
        <v>1</v>
      </c>
      <c r="Q17" s="31">
        <f>N17/C17</f>
        <v>0.2997909823828008</v>
      </c>
      <c r="R17" s="30">
        <v>382</v>
      </c>
      <c r="S17" s="32">
        <f>R17/N17</f>
        <v>0.3804780876494024</v>
      </c>
      <c r="T17" s="30">
        <v>359</v>
      </c>
      <c r="U17" s="32">
        <f>T17/N17</f>
        <v>0.3575697211155379</v>
      </c>
      <c r="V17" s="30">
        <v>142</v>
      </c>
      <c r="W17" s="32">
        <f>V17/N17</f>
        <v>0.1414342629482072</v>
      </c>
      <c r="X17" s="30">
        <f>O17-R17-T17-V17</f>
        <v>120</v>
      </c>
      <c r="Y17" s="30">
        <v>11</v>
      </c>
      <c r="Z17" s="30">
        <v>10</v>
      </c>
      <c r="AA17" s="30">
        <v>0</v>
      </c>
      <c r="AB17" s="30">
        <v>0</v>
      </c>
      <c r="AC17" s="30">
        <f>E17+N17+Y17+AA17</f>
        <v>3349</v>
      </c>
      <c r="AD17" s="30">
        <f>C17-AC17</f>
        <v>0</v>
      </c>
    </row>
    <row r="18" ht="20.35" customHeight="1">
      <c r="A18" s="11">
        <v>14</v>
      </c>
      <c r="B18" s="21">
        <v>5883</v>
      </c>
      <c r="C18" s="30">
        <v>2518</v>
      </c>
      <c r="D18" s="31">
        <f>C18/B18</f>
        <v>0.4280129185789563</v>
      </c>
      <c r="E18" s="30">
        <v>1855</v>
      </c>
      <c r="F18" s="30">
        <v>1843</v>
      </c>
      <c r="G18" s="30">
        <f>E18-F18</f>
        <v>12</v>
      </c>
      <c r="H18" s="31">
        <f>E18/C18</f>
        <v>0.7366957903097696</v>
      </c>
      <c r="I18" s="30">
        <v>770</v>
      </c>
      <c r="J18" s="32">
        <f>I18/E18</f>
        <v>0.4150943396226415</v>
      </c>
      <c r="K18" s="30">
        <v>1048</v>
      </c>
      <c r="L18" s="32">
        <f>K18/E18</f>
        <v>0.5649595687331537</v>
      </c>
      <c r="M18" s="30">
        <f>F18-I18-K18</f>
        <v>25</v>
      </c>
      <c r="N18" s="30">
        <v>654</v>
      </c>
      <c r="O18" s="30">
        <v>650</v>
      </c>
      <c r="P18" s="30">
        <f>N18-O18</f>
        <v>4</v>
      </c>
      <c r="Q18" s="31">
        <f>N18/C18</f>
        <v>0.2597299444003177</v>
      </c>
      <c r="R18" s="30">
        <v>276</v>
      </c>
      <c r="S18" s="32">
        <f>R18/N18</f>
        <v>0.4220183486238532</v>
      </c>
      <c r="T18" s="30">
        <v>231</v>
      </c>
      <c r="U18" s="32">
        <f>T18/N18</f>
        <v>0.3532110091743119</v>
      </c>
      <c r="V18" s="30">
        <v>88</v>
      </c>
      <c r="W18" s="32">
        <f>V18/N18</f>
        <v>0.1345565749235474</v>
      </c>
      <c r="X18" s="30">
        <f>O18-R18-T18-V18</f>
        <v>55</v>
      </c>
      <c r="Y18" s="30">
        <v>7</v>
      </c>
      <c r="Z18" s="30">
        <v>7</v>
      </c>
      <c r="AA18" s="30">
        <v>2</v>
      </c>
      <c r="AB18" s="30">
        <v>2</v>
      </c>
      <c r="AC18" s="30">
        <f>E18+N18+Y18+AA18</f>
        <v>2518</v>
      </c>
      <c r="AD18" s="30">
        <f>C18-AC18</f>
        <v>0</v>
      </c>
    </row>
    <row r="19" ht="20.35" customHeight="1">
      <c r="A19" s="11">
        <v>21</v>
      </c>
      <c r="B19" s="21">
        <v>7327</v>
      </c>
      <c r="C19" s="30">
        <v>2683</v>
      </c>
      <c r="D19" s="31">
        <f>C19/B19</f>
        <v>0.3661798826259042</v>
      </c>
      <c r="E19" s="30">
        <v>2636</v>
      </c>
      <c r="F19" s="30">
        <v>2632</v>
      </c>
      <c r="G19" s="30">
        <f>E19-F19</f>
        <v>4</v>
      </c>
      <c r="H19" s="31">
        <f>E19/C19</f>
        <v>0.9824822959373836</v>
      </c>
      <c r="I19" s="30">
        <v>1953</v>
      </c>
      <c r="J19" s="32">
        <f>I19/E19</f>
        <v>0.7408952959028832</v>
      </c>
      <c r="K19" s="30">
        <v>664</v>
      </c>
      <c r="L19" s="32">
        <f>K19/E19</f>
        <v>0.251896813353566</v>
      </c>
      <c r="M19" s="30">
        <f>F19-I19-K19</f>
        <v>15</v>
      </c>
      <c r="N19" s="30">
        <v>45</v>
      </c>
      <c r="O19" s="30">
        <v>45</v>
      </c>
      <c r="P19" s="30">
        <f>N19-O19</f>
        <v>0</v>
      </c>
      <c r="Q19" s="31">
        <f>N19/C19</f>
        <v>0.01677226984718599</v>
      </c>
      <c r="R19" s="30">
        <v>7</v>
      </c>
      <c r="S19" s="32">
        <f>R19/N19</f>
        <v>0.1555555555555556</v>
      </c>
      <c r="T19" s="30">
        <v>20</v>
      </c>
      <c r="U19" s="32">
        <f>T19/N19</f>
        <v>0.4444444444444444</v>
      </c>
      <c r="V19" s="30">
        <v>6</v>
      </c>
      <c r="W19" s="32">
        <f>V19/N19</f>
        <v>0.1333333333333333</v>
      </c>
      <c r="X19" s="30">
        <f>O19-R19-T19-V19</f>
        <v>12</v>
      </c>
      <c r="Y19" s="30">
        <v>1</v>
      </c>
      <c r="Z19" s="30">
        <v>1</v>
      </c>
      <c r="AA19" s="30">
        <v>1</v>
      </c>
      <c r="AB19" s="30">
        <v>0</v>
      </c>
      <c r="AC19" s="30">
        <f>E19+N19+Y19+AA19</f>
        <v>2683</v>
      </c>
      <c r="AD19" s="30">
        <f>C19-AC19</f>
        <v>0</v>
      </c>
    </row>
    <row r="20" ht="20.35" customHeight="1">
      <c r="A20" s="11">
        <v>13</v>
      </c>
      <c r="B20" s="21">
        <v>6376</v>
      </c>
      <c r="C20" s="30">
        <v>2802</v>
      </c>
      <c r="D20" s="31">
        <f>C20/B20</f>
        <v>0.4394604767879549</v>
      </c>
      <c r="E20" s="30">
        <v>1944</v>
      </c>
      <c r="F20" s="30">
        <v>1943</v>
      </c>
      <c r="G20" s="30">
        <f>E20-F20</f>
        <v>1</v>
      </c>
      <c r="H20" s="31">
        <f>E20/C20</f>
        <v>0.6937901498929336</v>
      </c>
      <c r="I20" s="30">
        <v>765</v>
      </c>
      <c r="J20" s="32">
        <f>I20/E20</f>
        <v>0.3935185185185185</v>
      </c>
      <c r="K20" s="30">
        <v>1160</v>
      </c>
      <c r="L20" s="32">
        <f>K20/E20</f>
        <v>0.5967078189300411</v>
      </c>
      <c r="M20" s="30">
        <f>F20-I20-K20</f>
        <v>18</v>
      </c>
      <c r="N20" s="30">
        <v>851</v>
      </c>
      <c r="O20" s="30">
        <v>849</v>
      </c>
      <c r="P20" s="30">
        <f>N20-O20</f>
        <v>2</v>
      </c>
      <c r="Q20" s="31">
        <f>N20/C20</f>
        <v>0.3037116345467523</v>
      </c>
      <c r="R20" s="30">
        <v>350</v>
      </c>
      <c r="S20" s="32">
        <f>R20/N20</f>
        <v>0.4112808460634548</v>
      </c>
      <c r="T20" s="30">
        <v>281</v>
      </c>
      <c r="U20" s="32">
        <f>T20/N20</f>
        <v>0.3301997649823737</v>
      </c>
      <c r="V20" s="30">
        <v>110</v>
      </c>
      <c r="W20" s="32">
        <f>V20/N20</f>
        <v>0.1292596944770858</v>
      </c>
      <c r="X20" s="30">
        <f>O20-R20-T20-V20</f>
        <v>108</v>
      </c>
      <c r="Y20" s="30">
        <v>6</v>
      </c>
      <c r="Z20" s="30">
        <v>5</v>
      </c>
      <c r="AA20" s="30">
        <v>1</v>
      </c>
      <c r="AB20" s="30">
        <v>0</v>
      </c>
      <c r="AC20" s="30">
        <f>E20+N20+Y20+AA20</f>
        <v>2802</v>
      </c>
      <c r="AD20" s="30">
        <f>C20-AC20</f>
        <v>0</v>
      </c>
    </row>
    <row r="21" ht="20.35" customHeight="1">
      <c r="A21" s="11">
        <v>12</v>
      </c>
      <c r="B21" s="21">
        <v>7360</v>
      </c>
      <c r="C21" s="30">
        <v>3509</v>
      </c>
      <c r="D21" s="31">
        <f>C21/B21</f>
        <v>0.4767663043478261</v>
      </c>
      <c r="E21" s="30">
        <v>2075</v>
      </c>
      <c r="F21" s="30">
        <v>2063</v>
      </c>
      <c r="G21" s="30">
        <f>E21-F21</f>
        <v>12</v>
      </c>
      <c r="H21" s="31">
        <f>E21/C21</f>
        <v>0.591336563123397</v>
      </c>
      <c r="I21" s="30">
        <v>858</v>
      </c>
      <c r="J21" s="32">
        <f>I21/E21</f>
        <v>0.4134939759036145</v>
      </c>
      <c r="K21" s="30">
        <v>1180</v>
      </c>
      <c r="L21" s="32">
        <f>K21/E21</f>
        <v>0.5686746987951807</v>
      </c>
      <c r="M21" s="30">
        <f>F21-I21-K21</f>
        <v>25</v>
      </c>
      <c r="N21" s="30">
        <v>1429</v>
      </c>
      <c r="O21" s="30">
        <v>1429</v>
      </c>
      <c r="P21" s="30">
        <f>N21-O21</f>
        <v>0</v>
      </c>
      <c r="Q21" s="31">
        <f>N21/C21</f>
        <v>0.4072385294955828</v>
      </c>
      <c r="R21" s="30">
        <v>625</v>
      </c>
      <c r="S21" s="32">
        <f>R21/N21</f>
        <v>0.4373687893631911</v>
      </c>
      <c r="T21" s="30">
        <v>475</v>
      </c>
      <c r="U21" s="32">
        <f>T21/N21</f>
        <v>0.3324002799160252</v>
      </c>
      <c r="V21" s="30">
        <v>169</v>
      </c>
      <c r="W21" s="32">
        <f>V21/N21</f>
        <v>0.1182645206438069</v>
      </c>
      <c r="X21" s="30">
        <f>O21-R21-T21-V21</f>
        <v>160</v>
      </c>
      <c r="Y21" s="30">
        <v>5</v>
      </c>
      <c r="Z21" s="30">
        <v>5</v>
      </c>
      <c r="AA21" s="30">
        <v>0</v>
      </c>
      <c r="AB21" s="30">
        <v>0</v>
      </c>
      <c r="AC21" s="30">
        <f>E21+N21+Y21+AA21</f>
        <v>3509</v>
      </c>
      <c r="AD21" s="30">
        <f>C21-AC21</f>
        <v>0</v>
      </c>
    </row>
    <row r="22" ht="20.35" customHeight="1">
      <c r="A22" s="11">
        <v>4</v>
      </c>
      <c r="B22" s="21">
        <v>6726</v>
      </c>
      <c r="C22" s="30">
        <v>2102</v>
      </c>
      <c r="D22" s="31">
        <f>C22/B22</f>
        <v>0.3125185845970859</v>
      </c>
      <c r="E22" s="30">
        <v>2083</v>
      </c>
      <c r="F22" s="30">
        <v>2078</v>
      </c>
      <c r="G22" s="30">
        <f>E22-F22</f>
        <v>5</v>
      </c>
      <c r="H22" s="31">
        <f>E22/C22</f>
        <v>0.9909609895337773</v>
      </c>
      <c r="I22" s="30">
        <v>1506</v>
      </c>
      <c r="J22" s="32">
        <f>I22/E22</f>
        <v>0.7229956793086894</v>
      </c>
      <c r="K22" s="30">
        <v>561</v>
      </c>
      <c r="L22" s="32">
        <f>K22/E22</f>
        <v>0.2693230916946712</v>
      </c>
      <c r="M22" s="30">
        <f>F22-I22-K22</f>
        <v>11</v>
      </c>
      <c r="N22" s="30">
        <v>18</v>
      </c>
      <c r="O22" s="30">
        <v>18</v>
      </c>
      <c r="P22" s="30">
        <f>N22-O22</f>
        <v>0</v>
      </c>
      <c r="Q22" s="31">
        <f>N22/C22</f>
        <v>0.008563273073263558</v>
      </c>
      <c r="R22" s="30">
        <v>4</v>
      </c>
      <c r="S22" s="32">
        <f>R22/N22</f>
        <v>0.2222222222222222</v>
      </c>
      <c r="T22" s="30">
        <v>8</v>
      </c>
      <c r="U22" s="32">
        <f>T22/N22</f>
        <v>0.4444444444444444</v>
      </c>
      <c r="V22" s="30">
        <v>2</v>
      </c>
      <c r="W22" s="32">
        <f>V22/N22</f>
        <v>0.1111111111111111</v>
      </c>
      <c r="X22" s="30">
        <f>O22-R22-T22-V22</f>
        <v>4</v>
      </c>
      <c r="Y22" s="30">
        <v>0</v>
      </c>
      <c r="Z22" s="30">
        <v>0</v>
      </c>
      <c r="AA22" s="30">
        <v>1</v>
      </c>
      <c r="AB22" s="30">
        <v>1</v>
      </c>
      <c r="AC22" s="30">
        <f>E22+N22+Y22+AA22</f>
        <v>2102</v>
      </c>
      <c r="AD22" s="30">
        <f>C22-AC22</f>
        <v>0</v>
      </c>
    </row>
    <row r="23" ht="20.35" customHeight="1">
      <c r="A23" s="11">
        <v>22</v>
      </c>
      <c r="B23" s="21">
        <v>6280</v>
      </c>
      <c r="C23" s="30">
        <v>2032</v>
      </c>
      <c r="D23" s="31">
        <f>C23/B23</f>
        <v>0.3235668789808917</v>
      </c>
      <c r="E23" s="30">
        <v>2010</v>
      </c>
      <c r="F23" s="30">
        <v>2006</v>
      </c>
      <c r="G23" s="30">
        <f>E23-F23</f>
        <v>4</v>
      </c>
      <c r="H23" s="31">
        <f>E23/C23</f>
        <v>0.9891732283464567</v>
      </c>
      <c r="I23" s="30">
        <v>1460</v>
      </c>
      <c r="J23" s="32">
        <f>I23/E23</f>
        <v>0.7263681592039801</v>
      </c>
      <c r="K23" s="30">
        <v>532</v>
      </c>
      <c r="L23" s="32">
        <f>K23/E23</f>
        <v>0.2646766169154229</v>
      </c>
      <c r="M23" s="30">
        <f>F23-I23-K23</f>
        <v>14</v>
      </c>
      <c r="N23" s="30">
        <v>18</v>
      </c>
      <c r="O23" s="30">
        <v>16</v>
      </c>
      <c r="P23" s="30">
        <f>N23-O23</f>
        <v>2</v>
      </c>
      <c r="Q23" s="31">
        <f>N23/C23</f>
        <v>0.008858267716535433</v>
      </c>
      <c r="R23" s="30">
        <v>4</v>
      </c>
      <c r="S23" s="32">
        <f>R23/N23</f>
        <v>0.2222222222222222</v>
      </c>
      <c r="T23" s="30">
        <v>5</v>
      </c>
      <c r="U23" s="32">
        <f>T23/N23</f>
        <v>0.2777777777777778</v>
      </c>
      <c r="V23" s="30">
        <v>2</v>
      </c>
      <c r="W23" s="32">
        <f>V23/N23</f>
        <v>0.1111111111111111</v>
      </c>
      <c r="X23" s="30">
        <v>2</v>
      </c>
      <c r="Y23" s="30">
        <v>2</v>
      </c>
      <c r="Z23" s="30">
        <v>2</v>
      </c>
      <c r="AA23" s="30">
        <v>2</v>
      </c>
      <c r="AB23" s="30">
        <v>0</v>
      </c>
      <c r="AC23" s="30">
        <f>E23+N23+Y23+AA23</f>
        <v>2032</v>
      </c>
      <c r="AD23" s="30">
        <f>C23-AC23</f>
        <v>0</v>
      </c>
    </row>
    <row r="24" ht="20.35" customHeight="1">
      <c r="A24" s="11">
        <v>11</v>
      </c>
      <c r="B24" s="21">
        <v>5870</v>
      </c>
      <c r="C24" s="30">
        <v>2361</v>
      </c>
      <c r="D24" s="31">
        <f>C24/B24</f>
        <v>0.4022146507666099</v>
      </c>
      <c r="E24" s="30">
        <v>1741</v>
      </c>
      <c r="F24" s="30">
        <v>1738</v>
      </c>
      <c r="G24" s="30">
        <f>E24-F24</f>
        <v>3</v>
      </c>
      <c r="H24" s="31">
        <f>E24/C24</f>
        <v>0.7373994070309191</v>
      </c>
      <c r="I24" s="30">
        <v>804</v>
      </c>
      <c r="J24" s="32">
        <f>I24/E24</f>
        <v>0.4618035611717404</v>
      </c>
      <c r="K24" s="30">
        <v>921</v>
      </c>
      <c r="L24" s="32">
        <f>K24/E24</f>
        <v>0.5290063182079264</v>
      </c>
      <c r="M24" s="30">
        <f>F24-I24-K24</f>
        <v>13</v>
      </c>
      <c r="N24" s="30">
        <v>612</v>
      </c>
      <c r="O24" s="30">
        <v>612</v>
      </c>
      <c r="P24" s="30">
        <f>N24-O24</f>
        <v>0</v>
      </c>
      <c r="Q24" s="31">
        <f>N24/C24</f>
        <v>0.2592121982210928</v>
      </c>
      <c r="R24" s="30">
        <v>315</v>
      </c>
      <c r="S24" s="32">
        <f>R24/N24</f>
        <v>0.5147058823529411</v>
      </c>
      <c r="T24" s="30">
        <v>186</v>
      </c>
      <c r="U24" s="32">
        <f>T24/N24</f>
        <v>0.303921568627451</v>
      </c>
      <c r="V24" s="30">
        <v>63</v>
      </c>
      <c r="W24" s="32">
        <f>V24/N24</f>
        <v>0.1029411764705882</v>
      </c>
      <c r="X24" s="30">
        <f>O24-R24-T24-V24</f>
        <v>48</v>
      </c>
      <c r="Y24" s="30">
        <v>3</v>
      </c>
      <c r="Z24" s="30">
        <v>3</v>
      </c>
      <c r="AA24" s="30">
        <v>5</v>
      </c>
      <c r="AB24" s="30">
        <v>4</v>
      </c>
      <c r="AC24" s="30">
        <f>E24+N24+Y24+AA24</f>
        <v>2361</v>
      </c>
      <c r="AD24" s="30">
        <f>C24-AC24</f>
        <v>0</v>
      </c>
    </row>
    <row r="25" ht="20.35" customHeight="1">
      <c r="A25" s="11">
        <v>3</v>
      </c>
      <c r="B25" s="21">
        <v>6319</v>
      </c>
      <c r="C25" s="30">
        <v>1967</v>
      </c>
      <c r="D25" s="31">
        <f>C25/B25</f>
        <v>0.3112834309226143</v>
      </c>
      <c r="E25" s="30">
        <v>1888</v>
      </c>
      <c r="F25" s="30">
        <v>1886</v>
      </c>
      <c r="G25" s="30">
        <f>E25-F25</f>
        <v>2</v>
      </c>
      <c r="H25" s="31">
        <f>E25/C25</f>
        <v>0.9598373157092018</v>
      </c>
      <c r="I25" s="30">
        <v>1310</v>
      </c>
      <c r="J25" s="32">
        <f>I25/E25</f>
        <v>0.6938559322033898</v>
      </c>
      <c r="K25" s="30">
        <v>555</v>
      </c>
      <c r="L25" s="32">
        <f>K25/E25</f>
        <v>0.2939618644067797</v>
      </c>
      <c r="M25" s="30">
        <f>F25-I25-K25</f>
        <v>21</v>
      </c>
      <c r="N25" s="30">
        <v>77</v>
      </c>
      <c r="O25" s="30">
        <v>77</v>
      </c>
      <c r="P25" s="30">
        <f>N25-O25</f>
        <v>0</v>
      </c>
      <c r="Q25" s="31">
        <f>N25/C25</f>
        <v>0.03914590747330961</v>
      </c>
      <c r="R25" s="30">
        <v>22</v>
      </c>
      <c r="S25" s="32">
        <f>R25/N25</f>
        <v>0.2857142857142857</v>
      </c>
      <c r="T25" s="30">
        <v>33</v>
      </c>
      <c r="U25" s="32">
        <f>T25/N25</f>
        <v>0.4285714285714285</v>
      </c>
      <c r="V25" s="30">
        <v>7</v>
      </c>
      <c r="W25" s="32">
        <f>V25/N25</f>
        <v>0.09090909090909091</v>
      </c>
      <c r="X25" s="30">
        <f>O25-R25-T25-V25</f>
        <v>15</v>
      </c>
      <c r="Y25" s="30">
        <v>2</v>
      </c>
      <c r="Z25" s="30">
        <v>2</v>
      </c>
      <c r="AA25" s="30">
        <v>0</v>
      </c>
      <c r="AB25" s="30">
        <v>0</v>
      </c>
      <c r="AC25" s="30">
        <f>E25+N25+Y25+AA25</f>
        <v>1967</v>
      </c>
      <c r="AD25" s="30">
        <f>C25-AC25</f>
        <v>0</v>
      </c>
    </row>
    <row r="26" ht="20.35" customHeight="1">
      <c r="A26" s="11">
        <v>25</v>
      </c>
      <c r="B26" s="21">
        <v>5352</v>
      </c>
      <c r="C26" s="30">
        <v>1762</v>
      </c>
      <c r="D26" s="31">
        <f>C26/B26</f>
        <v>0.3292227204783258</v>
      </c>
      <c r="E26" s="30">
        <v>1460</v>
      </c>
      <c r="F26" s="30">
        <v>1460</v>
      </c>
      <c r="G26" s="30">
        <f>E26-F26</f>
        <v>0</v>
      </c>
      <c r="H26" s="31">
        <f>E26/C26</f>
        <v>0.8286038592508513</v>
      </c>
      <c r="I26" s="30">
        <v>743</v>
      </c>
      <c r="J26" s="32">
        <f>I26/E26</f>
        <v>0.5089041095890411</v>
      </c>
      <c r="K26" s="30">
        <v>709</v>
      </c>
      <c r="L26" s="32">
        <f>K26/E26</f>
        <v>0.4856164383561644</v>
      </c>
      <c r="M26" s="30">
        <f>F26-I26-K26</f>
        <v>8</v>
      </c>
      <c r="N26" s="30">
        <v>295</v>
      </c>
      <c r="O26" s="30">
        <v>295</v>
      </c>
      <c r="P26" s="30">
        <f>N26-O26</f>
        <v>0</v>
      </c>
      <c r="Q26" s="31">
        <f>N26/C26</f>
        <v>0.1674233825198638</v>
      </c>
      <c r="R26" s="30">
        <v>125</v>
      </c>
      <c r="S26" s="32">
        <f>R26/N26</f>
        <v>0.423728813559322</v>
      </c>
      <c r="T26" s="30">
        <v>109</v>
      </c>
      <c r="U26" s="32">
        <f>T26/N26</f>
        <v>0.3694915254237288</v>
      </c>
      <c r="V26" s="30">
        <v>22</v>
      </c>
      <c r="W26" s="32">
        <f>V26/N26</f>
        <v>0.07457627118644068</v>
      </c>
      <c r="X26" s="30">
        <f>O26-R26-T26-V26</f>
        <v>39</v>
      </c>
      <c r="Y26" s="30">
        <v>6</v>
      </c>
      <c r="Z26" s="30">
        <v>6</v>
      </c>
      <c r="AA26" s="30">
        <v>1</v>
      </c>
      <c r="AB26" s="30">
        <v>1</v>
      </c>
      <c r="AC26" s="30">
        <f>E26+N26+Y26+AA26</f>
        <v>1762</v>
      </c>
      <c r="AD26" s="30">
        <f>C26-AC26</f>
        <v>0</v>
      </c>
    </row>
    <row r="27" ht="20.35" customHeight="1">
      <c r="A27" s="11">
        <v>20</v>
      </c>
      <c r="B27" s="21">
        <v>5296</v>
      </c>
      <c r="C27" s="30">
        <v>1707</v>
      </c>
      <c r="D27" s="31">
        <f>C27/B27</f>
        <v>0.3223187311178248</v>
      </c>
      <c r="E27" s="30">
        <v>1543</v>
      </c>
      <c r="F27" s="30">
        <v>1542</v>
      </c>
      <c r="G27" s="30">
        <f>E27-F27</f>
        <v>1</v>
      </c>
      <c r="H27" s="31">
        <f>E27/C27</f>
        <v>0.9039250146455771</v>
      </c>
      <c r="I27" s="30">
        <v>812</v>
      </c>
      <c r="J27" s="32">
        <f>I27/E27</f>
        <v>0.5262475696694751</v>
      </c>
      <c r="K27" s="30">
        <v>720</v>
      </c>
      <c r="L27" s="32">
        <f>K27/E27</f>
        <v>0.4666234607906675</v>
      </c>
      <c r="M27" s="30">
        <f>F27-I27-K27</f>
        <v>10</v>
      </c>
      <c r="N27" s="30">
        <v>158</v>
      </c>
      <c r="O27" s="30">
        <v>158</v>
      </c>
      <c r="P27" s="30">
        <f>N27-O27</f>
        <v>0</v>
      </c>
      <c r="Q27" s="31">
        <f>N27/C27</f>
        <v>0.09256004686584651</v>
      </c>
      <c r="R27" s="30">
        <v>78</v>
      </c>
      <c r="S27" s="32">
        <f>R27/N27</f>
        <v>0.4936708860759494</v>
      </c>
      <c r="T27" s="30">
        <v>50</v>
      </c>
      <c r="U27" s="32">
        <f>T27/N27</f>
        <v>0.3164556962025317</v>
      </c>
      <c r="V27" s="30">
        <v>11</v>
      </c>
      <c r="W27" s="32">
        <f>V27/N27</f>
        <v>0.06962025316455696</v>
      </c>
      <c r="X27" s="30">
        <f>O27-R27-T27-V27</f>
        <v>19</v>
      </c>
      <c r="Y27" s="30">
        <v>5</v>
      </c>
      <c r="Z27" s="30">
        <v>4</v>
      </c>
      <c r="AA27" s="30">
        <v>1</v>
      </c>
      <c r="AB27" s="30">
        <v>1</v>
      </c>
      <c r="AC27" s="30">
        <f>E27+N27+Y27+AA27</f>
        <v>1707</v>
      </c>
      <c r="AD27" s="30">
        <f>C27-AC27</f>
        <v>0</v>
      </c>
    </row>
    <row r="28" ht="20.35" customHeight="1">
      <c r="A28" s="11">
        <v>27</v>
      </c>
      <c r="B28" s="21">
        <v>7779</v>
      </c>
      <c r="C28" s="30">
        <v>2675</v>
      </c>
      <c r="D28" s="31">
        <f>C28/B28</f>
        <v>0.3438745340017997</v>
      </c>
      <c r="E28" s="30">
        <v>2642</v>
      </c>
      <c r="F28" s="30">
        <v>2636</v>
      </c>
      <c r="G28" s="30">
        <f>E28-F28</f>
        <v>6</v>
      </c>
      <c r="H28" s="31">
        <f>E28/C28</f>
        <v>0.9876635514018691</v>
      </c>
      <c r="I28" s="30">
        <v>2016</v>
      </c>
      <c r="J28" s="32">
        <f>I28/E28</f>
        <v>0.7630582891748675</v>
      </c>
      <c r="K28" s="30">
        <v>606</v>
      </c>
      <c r="L28" s="32">
        <f>K28/E28</f>
        <v>0.2293716881150643</v>
      </c>
      <c r="M28" s="30">
        <f>F28-I28-K28</f>
        <v>14</v>
      </c>
      <c r="N28" s="30">
        <v>31</v>
      </c>
      <c r="O28" s="30">
        <v>30</v>
      </c>
      <c r="P28" s="30">
        <f>N28-O28</f>
        <v>1</v>
      </c>
      <c r="Q28" s="31">
        <f>N28/C28</f>
        <v>0.01158878504672897</v>
      </c>
      <c r="R28" s="30">
        <v>10</v>
      </c>
      <c r="S28" s="32">
        <f>R28/N28</f>
        <v>0.3225806451612903</v>
      </c>
      <c r="T28" s="30">
        <v>15</v>
      </c>
      <c r="U28" s="32">
        <f>T28/N28</f>
        <v>0.4838709677419355</v>
      </c>
      <c r="V28" s="30">
        <v>1</v>
      </c>
      <c r="W28" s="32">
        <f>V28/N28</f>
        <v>0.03225806451612903</v>
      </c>
      <c r="X28" s="30">
        <f>O28-R28-T28-V28</f>
        <v>4</v>
      </c>
      <c r="Y28" s="30">
        <v>1</v>
      </c>
      <c r="Z28" s="30">
        <v>1</v>
      </c>
      <c r="AA28" s="30">
        <v>1</v>
      </c>
      <c r="AB28" s="30">
        <v>1</v>
      </c>
      <c r="AC28" s="30">
        <f>E28+N28+Y28+AA28</f>
        <v>2675</v>
      </c>
      <c r="AD28" s="30">
        <f>C28-AC28</f>
        <v>0</v>
      </c>
    </row>
    <row r="29" ht="20.55" customHeight="1">
      <c r="A29" s="14">
        <v>2</v>
      </c>
      <c r="B29" s="22">
        <v>5997</v>
      </c>
      <c r="C29" s="33">
        <v>2112</v>
      </c>
      <c r="D29" s="34">
        <f>C29/B29</f>
        <v>0.352176088044022</v>
      </c>
      <c r="E29" s="33">
        <v>2065</v>
      </c>
      <c r="F29" s="33">
        <v>2056</v>
      </c>
      <c r="G29" s="33">
        <f>E29-F29</f>
        <v>9</v>
      </c>
      <c r="H29" s="34">
        <f>E29/C29</f>
        <v>0.9777462121212122</v>
      </c>
      <c r="I29" s="33">
        <v>1516</v>
      </c>
      <c r="J29" s="35">
        <f>I29/E29</f>
        <v>0.734140435835351</v>
      </c>
      <c r="K29" s="33">
        <v>513</v>
      </c>
      <c r="L29" s="35">
        <f>K29/E29</f>
        <v>0.2484261501210654</v>
      </c>
      <c r="M29" s="33">
        <f>F29-I29-K29</f>
        <v>27</v>
      </c>
      <c r="N29" s="33">
        <v>47</v>
      </c>
      <c r="O29" s="33">
        <v>46</v>
      </c>
      <c r="P29" s="33">
        <f>N29-O29</f>
        <v>1</v>
      </c>
      <c r="Q29" s="34">
        <f>N29/C29</f>
        <v>0.02225378787878788</v>
      </c>
      <c r="R29" s="33">
        <v>17</v>
      </c>
      <c r="S29" s="35">
        <f>R29/N29</f>
        <v>0.3617021276595745</v>
      </c>
      <c r="T29" s="33">
        <v>23</v>
      </c>
      <c r="U29" s="35">
        <f>T29/N29</f>
        <v>0.4893617021276596</v>
      </c>
      <c r="V29" s="33">
        <v>0</v>
      </c>
      <c r="W29" s="35">
        <f>V29/N29</f>
        <v>0</v>
      </c>
      <c r="X29" s="33">
        <f>O29-R29-T29-V29</f>
        <v>6</v>
      </c>
      <c r="Y29" s="33">
        <v>0</v>
      </c>
      <c r="Z29" s="33">
        <v>0</v>
      </c>
      <c r="AA29" s="33">
        <v>0</v>
      </c>
      <c r="AB29" s="33">
        <v>0</v>
      </c>
      <c r="AC29" s="33">
        <f>E29+N29+Y29+AA29</f>
        <v>2112</v>
      </c>
      <c r="AD29" s="33">
        <f>C29-AC29</f>
        <v>0</v>
      </c>
    </row>
    <row r="30" ht="18" customHeight="1">
      <c r="A30" s="36"/>
      <c r="B30" s="23">
        <f>SUM(B2:B29)</f>
        <v>181774</v>
      </c>
      <c r="C30" s="23">
        <f>SUM(C2:C29)</f>
        <v>76729</v>
      </c>
      <c r="D30" s="37">
        <f>C30/B30</f>
        <v>0.4221120732337958</v>
      </c>
      <c r="E30" s="23">
        <f>SUM(E2:E29)</f>
        <v>62758</v>
      </c>
      <c r="F30" s="23">
        <f>SUM(F2:F29)</f>
        <v>62640</v>
      </c>
      <c r="G30" s="23">
        <f>SUM(G2:G29)</f>
        <v>118</v>
      </c>
      <c r="H30" s="37">
        <f>E30/C30</f>
        <v>0.8179176061202413</v>
      </c>
      <c r="I30" s="23">
        <f>SUM(I2:I29)</f>
        <v>34458</v>
      </c>
      <c r="J30" s="38">
        <f>I30/E30</f>
        <v>0.5490614742343606</v>
      </c>
      <c r="K30" s="23">
        <f>SUM(K2:K29)</f>
        <v>27748</v>
      </c>
      <c r="L30" s="38">
        <f>K30/E30</f>
        <v>0.4421428343796807</v>
      </c>
      <c r="M30" s="23">
        <f>SUM(M2:M29)</f>
        <v>434</v>
      </c>
      <c r="N30" s="23">
        <f>SUM(N2:N29)</f>
        <v>13806</v>
      </c>
      <c r="O30" s="23">
        <f>SUM(O2:O29)</f>
        <v>13773</v>
      </c>
      <c r="P30" s="23">
        <f>SUM(P2:P29)</f>
        <v>33</v>
      </c>
      <c r="Q30" s="37">
        <f>N30/C30</f>
        <v>0.1799319683561626</v>
      </c>
      <c r="R30" s="23">
        <f>SUM(R2:R29)</f>
        <v>5006</v>
      </c>
      <c r="S30" s="38"/>
      <c r="T30" s="23">
        <f>SUM(T2:T29)</f>
        <v>4464</v>
      </c>
      <c r="U30" s="38"/>
      <c r="V30" s="23">
        <f>SUM(V2:V29)</f>
        <v>2547</v>
      </c>
      <c r="W30" s="38"/>
      <c r="X30" s="23">
        <f>SUM(X2:X29)</f>
        <v>1753</v>
      </c>
      <c r="Y30" s="23">
        <f>SUM(Y2:Y29)</f>
        <v>126</v>
      </c>
      <c r="Z30" s="23">
        <f>SUM(Z2:Z29)</f>
        <v>121</v>
      </c>
      <c r="AA30" s="23">
        <f>SUM(AA2:AA29)</f>
        <v>39</v>
      </c>
      <c r="AB30" s="23">
        <f>SUM(AB2:AB29)</f>
        <v>31</v>
      </c>
      <c r="AC30" s="23">
        <f>SUM(AC2:AC29)</f>
        <v>76729</v>
      </c>
      <c r="AD30" s="23">
        <f>SUM(AD2:AD29)</f>
        <v>0</v>
      </c>
    </row>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